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20730" windowHeight="10290" tabRatio="767"/>
  </bookViews>
  <sheets>
    <sheet name="7-11 +" sheetId="23" r:id="rId1"/>
  </sheets>
  <definedNames>
    <definedName name="_xlnm.Print_Area" localSheetId="0">'7-11 +'!$A$1:$H$323</definedName>
  </definedNames>
  <calcPr calcId="145621"/>
</workbook>
</file>

<file path=xl/calcChain.xml><?xml version="1.0" encoding="utf-8"?>
<calcChain xmlns="http://schemas.openxmlformats.org/spreadsheetml/2006/main">
  <c r="G146" i="23" l="1"/>
  <c r="E145" i="23"/>
  <c r="C145" i="23"/>
  <c r="G140" i="23"/>
  <c r="F314" i="23"/>
  <c r="E140" i="23"/>
  <c r="C140" i="23"/>
  <c r="G130" i="23"/>
  <c r="F130" i="23"/>
  <c r="E130" i="23"/>
  <c r="D130" i="23"/>
  <c r="C130" i="23"/>
  <c r="F61" i="23"/>
  <c r="G60" i="23"/>
  <c r="G59" i="23"/>
  <c r="F59" i="23"/>
  <c r="E59" i="23"/>
  <c r="D59" i="23"/>
  <c r="G54" i="23"/>
  <c r="G55" i="23"/>
  <c r="F54" i="23"/>
  <c r="E54" i="23"/>
  <c r="D54" i="23"/>
  <c r="C54" i="23"/>
  <c r="G45" i="23"/>
  <c r="G61" i="23"/>
  <c r="G62" i="23" s="1"/>
  <c r="F45" i="23"/>
  <c r="E45" i="23"/>
  <c r="D45" i="23"/>
  <c r="C45" i="23"/>
  <c r="C225" i="23"/>
  <c r="C172" i="23"/>
  <c r="G225" i="23"/>
  <c r="G226" i="23"/>
  <c r="D225" i="23"/>
  <c r="E225" i="23"/>
  <c r="F225" i="23"/>
  <c r="F242" i="23"/>
  <c r="G16" i="23"/>
  <c r="G17" i="23"/>
  <c r="D16" i="23"/>
  <c r="E16" i="23"/>
  <c r="F16" i="23"/>
  <c r="C16" i="23"/>
  <c r="C33" i="23"/>
  <c r="C71" i="23"/>
  <c r="C87" i="23"/>
  <c r="G295" i="23"/>
  <c r="G296" i="23"/>
  <c r="D295" i="23"/>
  <c r="E295" i="23"/>
  <c r="F295" i="23"/>
  <c r="C295" i="23"/>
  <c r="G266" i="23"/>
  <c r="G273" i="23"/>
  <c r="G274" i="23"/>
  <c r="D266" i="23"/>
  <c r="E266" i="23"/>
  <c r="F266" i="23"/>
  <c r="C266" i="23"/>
  <c r="C235" i="23"/>
  <c r="C242" i="23"/>
  <c r="C203" i="23"/>
  <c r="G172" i="23"/>
  <c r="G173" i="23"/>
  <c r="F172" i="23"/>
  <c r="E172" i="23"/>
  <c r="D172" i="23"/>
  <c r="G203" i="23"/>
  <c r="F203" i="23"/>
  <c r="E203" i="23"/>
  <c r="E210" i="23"/>
  <c r="D203" i="23"/>
  <c r="G235" i="23"/>
  <c r="G242" i="23"/>
  <c r="G243" i="23" s="1"/>
  <c r="F235" i="23"/>
  <c r="E235" i="23"/>
  <c r="D235" i="23"/>
  <c r="G110" i="23"/>
  <c r="G111" i="23"/>
  <c r="D110" i="23"/>
  <c r="E110" i="23"/>
  <c r="F110" i="23"/>
  <c r="C110" i="23"/>
  <c r="C117" i="23"/>
  <c r="G81" i="23"/>
  <c r="D81" i="23"/>
  <c r="D87" i="23"/>
  <c r="E81" i="23"/>
  <c r="F81" i="23"/>
  <c r="C81" i="23"/>
  <c r="G26" i="23"/>
  <c r="G27" i="23"/>
  <c r="F26" i="23"/>
  <c r="F33" i="23"/>
  <c r="D26" i="23"/>
  <c r="D314" i="23"/>
  <c r="E26" i="23"/>
  <c r="C26" i="23"/>
  <c r="G300" i="23"/>
  <c r="G302" i="23"/>
  <c r="G303" i="23"/>
  <c r="F300" i="23"/>
  <c r="F302" i="23"/>
  <c r="E300" i="23"/>
  <c r="D300" i="23"/>
  <c r="D302" i="23"/>
  <c r="G285" i="23"/>
  <c r="G286" i="23"/>
  <c r="F285" i="23"/>
  <c r="E285" i="23"/>
  <c r="D285" i="23"/>
  <c r="D311" i="23"/>
  <c r="C285" i="23"/>
  <c r="C302" i="23"/>
  <c r="C271" i="23"/>
  <c r="G257" i="23"/>
  <c r="G258" i="23"/>
  <c r="F257" i="23"/>
  <c r="F273" i="23"/>
  <c r="E257" i="23"/>
  <c r="E273" i="23"/>
  <c r="D257" i="23"/>
  <c r="C257" i="23"/>
  <c r="C273" i="23"/>
  <c r="G240" i="23"/>
  <c r="G241" i="23"/>
  <c r="F240" i="23"/>
  <c r="E240" i="23"/>
  <c r="E242" i="23"/>
  <c r="D240" i="23"/>
  <c r="D242" i="23"/>
  <c r="G208" i="23"/>
  <c r="G209" i="23"/>
  <c r="G193" i="23"/>
  <c r="G194" i="23"/>
  <c r="F208" i="23"/>
  <c r="E208" i="23"/>
  <c r="D208" i="23"/>
  <c r="F193" i="23"/>
  <c r="E193" i="23"/>
  <c r="D193" i="23"/>
  <c r="D210" i="23"/>
  <c r="C193" i="23"/>
  <c r="G177" i="23"/>
  <c r="G178" i="23"/>
  <c r="G162" i="23"/>
  <c r="G163" i="23"/>
  <c r="E177" i="23"/>
  <c r="E162" i="23"/>
  <c r="D177" i="23"/>
  <c r="D179" i="23"/>
  <c r="D162" i="23"/>
  <c r="C162" i="23"/>
  <c r="F177" i="23"/>
  <c r="F179" i="23"/>
  <c r="F162" i="23"/>
  <c r="G100" i="23"/>
  <c r="G115" i="23"/>
  <c r="G116" i="23"/>
  <c r="F115" i="23"/>
  <c r="E115" i="23"/>
  <c r="E117" i="23"/>
  <c r="D115" i="23"/>
  <c r="C115" i="23"/>
  <c r="F100" i="23"/>
  <c r="F311" i="23"/>
  <c r="E100" i="23"/>
  <c r="D100" i="23"/>
  <c r="D117" i="23"/>
  <c r="C100" i="23"/>
  <c r="G71" i="23"/>
  <c r="G86" i="23"/>
  <c r="F86" i="23"/>
  <c r="E86" i="23"/>
  <c r="D86" i="23"/>
  <c r="D317" i="23"/>
  <c r="C86" i="23"/>
  <c r="F71" i="23"/>
  <c r="F87" i="23"/>
  <c r="E71" i="23"/>
  <c r="E87" i="23"/>
  <c r="D71" i="23"/>
  <c r="G31" i="23"/>
  <c r="C31" i="23"/>
  <c r="G301" i="23"/>
  <c r="G271" i="23"/>
  <c r="G272" i="23"/>
  <c r="F31" i="23"/>
  <c r="F317" i="23"/>
  <c r="E31" i="23"/>
  <c r="E33" i="23"/>
  <c r="D31" i="23"/>
  <c r="F271" i="23"/>
  <c r="E271" i="23"/>
  <c r="D271" i="23"/>
  <c r="D273" i="23"/>
  <c r="C240" i="23"/>
  <c r="C208" i="23"/>
  <c r="G82" i="23"/>
  <c r="G32" i="23"/>
  <c r="F210" i="23"/>
  <c r="G267" i="23"/>
  <c r="G33" i="23"/>
  <c r="G34" i="23" s="1"/>
  <c r="G101" i="23"/>
  <c r="E302" i="23"/>
  <c r="D33" i="23"/>
  <c r="G179" i="23"/>
  <c r="G180" i="23"/>
  <c r="C179" i="23"/>
  <c r="E179" i="23"/>
  <c r="G204" i="23"/>
  <c r="C210" i="23"/>
  <c r="G87" i="23"/>
  <c r="G88" i="23"/>
  <c r="C311" i="23"/>
  <c r="G72" i="23"/>
  <c r="G314" i="23"/>
  <c r="G315" i="23"/>
  <c r="E314" i="23"/>
  <c r="E311" i="23"/>
  <c r="G210" i="23"/>
  <c r="G211" i="23"/>
  <c r="G236" i="23"/>
  <c r="C314" i="23"/>
  <c r="G117" i="23"/>
  <c r="G118" i="23"/>
  <c r="F117" i="23"/>
  <c r="C61" i="23"/>
  <c r="D61" i="23"/>
  <c r="C317" i="23"/>
  <c r="E61" i="23"/>
  <c r="E317" i="23"/>
  <c r="G317" i="23"/>
  <c r="G318" i="23"/>
  <c r="G311" i="23"/>
  <c r="G312" i="23"/>
  <c r="C147" i="23"/>
  <c r="C320" i="23"/>
  <c r="F147" i="23"/>
  <c r="F320" i="23"/>
  <c r="E147" i="23"/>
  <c r="E320" i="23"/>
  <c r="D147" i="23"/>
  <c r="D320" i="23"/>
  <c r="G147" i="23"/>
  <c r="G46" i="23"/>
  <c r="G320" i="23" l="1"/>
  <c r="G321" i="23" s="1"/>
</calcChain>
</file>

<file path=xl/sharedStrings.xml><?xml version="1.0" encoding="utf-8"?>
<sst xmlns="http://schemas.openxmlformats.org/spreadsheetml/2006/main" count="405" uniqueCount="145">
  <si>
    <t>Масло сливочное</t>
  </si>
  <si>
    <t>Наименование блюда</t>
  </si>
  <si>
    <t xml:space="preserve">     Химический состав</t>
  </si>
  <si>
    <t>белки, г</t>
  </si>
  <si>
    <t>жиры,г</t>
  </si>
  <si>
    <t>углеводы,г</t>
  </si>
  <si>
    <t>Энергетическая</t>
  </si>
  <si>
    <t>ценность Ккал</t>
  </si>
  <si>
    <t>Итого в завтрак:</t>
  </si>
  <si>
    <t>Итого в обед:</t>
  </si>
  <si>
    <t>Итого в полдник:</t>
  </si>
  <si>
    <t>ВСЕГО ЗА ДЕНЬ:</t>
  </si>
  <si>
    <t>ПЕРВЫЙ ДЕНЬ                                                                 ЗАВТРАК</t>
  </si>
  <si>
    <t>ВТОРОЙ ДЕНЬ                                                                 ЗАВТРАК</t>
  </si>
  <si>
    <t>ТРЕТИЙ ДЕНЬ                                                                 ЗАВТРАК</t>
  </si>
  <si>
    <t>ЧЕТВЕРТЫЙ ДЕНЬ                                                                 ЗАВТРАК</t>
  </si>
  <si>
    <t>ПЯТЫЙ ДЕНЬ                                                                 ЗАВТРАК</t>
  </si>
  <si>
    <t>ШЕСТОЙ  ДЕНЬ                                                                 ЗАВТРАК</t>
  </si>
  <si>
    <t>СЕДЬМОЙ ДЕНЬ                                                                 ЗАВТРАК</t>
  </si>
  <si>
    <t>ВОСЬМОЙ ДЕНЬ                                                                 ЗАВТРАК</t>
  </si>
  <si>
    <t>ДЕВЯТЫЙ  ДЕНЬ                                                                 ЗАВТРАК</t>
  </si>
  <si>
    <t>ДЕСЯТЫЙ ДЕНЬ                                                                 ЗАВТРАК</t>
  </si>
  <si>
    <t>№ рецеп.</t>
  </si>
  <si>
    <t>106/107</t>
  </si>
  <si>
    <t xml:space="preserve">                                                                        </t>
  </si>
  <si>
    <t xml:space="preserve">                                                                 </t>
  </si>
  <si>
    <t xml:space="preserve">                                                                          </t>
  </si>
  <si>
    <t xml:space="preserve">                                                                       </t>
  </si>
  <si>
    <t xml:space="preserve">                                                             </t>
  </si>
  <si>
    <t xml:space="preserve">                                                                           </t>
  </si>
  <si>
    <t xml:space="preserve">                                                                                              </t>
  </si>
  <si>
    <t>Макаронные изделия отварные</t>
  </si>
  <si>
    <t>Сок фруктовый</t>
  </si>
  <si>
    <t>Компот из смеси сухофруктов</t>
  </si>
  <si>
    <t xml:space="preserve">Суп картофельный с клецками </t>
  </si>
  <si>
    <t>ПР</t>
  </si>
  <si>
    <t>Масса порции нетто гр</t>
  </si>
  <si>
    <t>Чай с сахаром</t>
  </si>
  <si>
    <t>Полдник</t>
  </si>
  <si>
    <t>Кофейный напиток с молоком</t>
  </si>
  <si>
    <t>Хлеб ржаной</t>
  </si>
  <si>
    <t>Кисломолочный продукт</t>
  </si>
  <si>
    <t>Завтрак</t>
  </si>
  <si>
    <t>Рекомендуемая величина</t>
  </si>
  <si>
    <t>Обед</t>
  </si>
  <si>
    <t>Суточная потребность в пищевых веществах с учётом дополнения к рациону 10%</t>
  </si>
  <si>
    <t xml:space="preserve">Средняя всего за день </t>
  </si>
  <si>
    <t>Энергетическая ценность Ккал</t>
  </si>
  <si>
    <t xml:space="preserve">Каша манная молочная </t>
  </si>
  <si>
    <t>Сыр твердый порциями</t>
  </si>
  <si>
    <t>Батон нарезной</t>
  </si>
  <si>
    <t>Чай с лимоном</t>
  </si>
  <si>
    <t>Яйцо вареное</t>
  </si>
  <si>
    <t>Каша пшеничная рассыпчатая</t>
  </si>
  <si>
    <t>Компот из кураги</t>
  </si>
  <si>
    <t>Фрукт свежий, сезонный</t>
  </si>
  <si>
    <t>Рассольник ленинградский на м/к бульоне</t>
  </si>
  <si>
    <t xml:space="preserve">Картофельное пюре </t>
  </si>
  <si>
    <t xml:space="preserve">ПР </t>
  </si>
  <si>
    <t>Ватрушки с повидлом</t>
  </si>
  <si>
    <t>Кукуруза консервированная припущенная</t>
  </si>
  <si>
    <t>Суп гороховый на м/к бульоне</t>
  </si>
  <si>
    <t>Каша гречневая рассыпчатая</t>
  </si>
  <si>
    <t xml:space="preserve">Напиток из шиповника </t>
  </si>
  <si>
    <t>Свекла отварная дольками</t>
  </si>
  <si>
    <t>128/505</t>
  </si>
  <si>
    <t>Рис отварной</t>
  </si>
  <si>
    <t>Плюшка Московская</t>
  </si>
  <si>
    <t xml:space="preserve">Омлет натуральный </t>
  </si>
  <si>
    <t>Горошек зеленый консервированный</t>
  </si>
  <si>
    <t>Каша из гороха с маслом сливочным</t>
  </si>
  <si>
    <t>Каша молочная пшеничная</t>
  </si>
  <si>
    <t>Щи из свежей капусты с картофелем на м/к бульоне</t>
  </si>
  <si>
    <t>Компот из замороженной ягоды</t>
  </si>
  <si>
    <t>Каша рисовая молочная</t>
  </si>
  <si>
    <t>Информация о пищевой, энергетической ценности меню за 10 дней</t>
  </si>
  <si>
    <t>Суп фасолевый на м/к бульоне</t>
  </si>
  <si>
    <t>Борщ с капустой и картофелем на м/к бульоне со сметаной</t>
  </si>
  <si>
    <t>Пирожки печеные из сдобного теста с повидлом</t>
  </si>
  <si>
    <t>Распределение ЭЦ в завтрак при норме 20-25%</t>
  </si>
  <si>
    <t>Распределение ЭЦ в обед при норме 30-35%</t>
  </si>
  <si>
    <t>Распределение ЭЦ в полдник при норме 10-15%</t>
  </si>
  <si>
    <t>Распределение ЭЦ в завтрак, обед, полдник при норме 60-75%</t>
  </si>
  <si>
    <t>470-587,5</t>
  </si>
  <si>
    <t>705-822,5</t>
  </si>
  <si>
    <t>Кондитерское изделие (печенье)</t>
  </si>
  <si>
    <t>444/505</t>
  </si>
  <si>
    <t>235-352,5</t>
  </si>
  <si>
    <t>1410-1762,5</t>
  </si>
  <si>
    <t>Суп картофельный с макаронными изделиями с фрикадельками мясными</t>
  </si>
  <si>
    <t>547.1</t>
  </si>
  <si>
    <t>Суп картофельный с крупой (пшено) рыбный</t>
  </si>
  <si>
    <t>Суп-харчо</t>
  </si>
  <si>
    <t>Огурцы консервированные в нарезке</t>
  </si>
  <si>
    <t>Кабачковая икра</t>
  </si>
  <si>
    <t>Щи из свежей капусты с картофелем на м/к бульоне со сметаной</t>
  </si>
  <si>
    <t>Гуляш из отварного мяса</t>
  </si>
  <si>
    <t>54-2м-20.1</t>
  </si>
  <si>
    <t>Какао с молоком</t>
  </si>
  <si>
    <t>Плов из отварной говядины</t>
  </si>
  <si>
    <t>54-3с</t>
  </si>
  <si>
    <t>Компот из яблок и ягод</t>
  </si>
  <si>
    <t>Рагу из курицы</t>
  </si>
  <si>
    <t>54-22м-20</t>
  </si>
  <si>
    <t>54-21гн</t>
  </si>
  <si>
    <t>Каша молочная "Дружба" с маслом сливочным</t>
  </si>
  <si>
    <t>54-1м</t>
  </si>
  <si>
    <t>Макароны отварные с сыром</t>
  </si>
  <si>
    <t>54-3г-20</t>
  </si>
  <si>
    <t>54-5хн-20.1</t>
  </si>
  <si>
    <t>54-11м</t>
  </si>
  <si>
    <t>54-8р</t>
  </si>
  <si>
    <r>
      <t xml:space="preserve">                                                                                  </t>
    </r>
    <r>
      <rPr>
        <b/>
        <i/>
        <sz val="16"/>
        <color indexed="8"/>
        <rFont val="Arial Cyr"/>
      </rPr>
      <t xml:space="preserve">    ПОЛДНИК</t>
    </r>
  </si>
  <si>
    <r>
      <t xml:space="preserve">                                                                                      </t>
    </r>
    <r>
      <rPr>
        <b/>
        <i/>
        <sz val="16"/>
        <color indexed="8"/>
        <rFont val="Arial Cyr"/>
      </rPr>
      <t xml:space="preserve"> ОБЕД</t>
    </r>
  </si>
  <si>
    <t>Хлеб пшеничный витаминизированный</t>
  </si>
  <si>
    <t xml:space="preserve">Биточки куриные с соусом </t>
  </si>
  <si>
    <t xml:space="preserve">Запеканка из творога с молоком сгущенным </t>
  </si>
  <si>
    <t xml:space="preserve">Фрикадельки мясные с соусом красным </t>
  </si>
  <si>
    <t xml:space="preserve">Котлеты куриные, припущенные с соусом красным </t>
  </si>
  <si>
    <t xml:space="preserve">Птица тушенная в сметанном соусе </t>
  </si>
  <si>
    <r>
      <t xml:space="preserve">                                                                                      </t>
    </r>
    <r>
      <rPr>
        <b/>
        <i/>
        <sz val="16"/>
        <color indexed="8"/>
        <rFont val="Arial Cyr"/>
      </rPr>
      <t xml:space="preserve"> ОБЕД</t>
    </r>
  </si>
  <si>
    <t>Жаркое по-домашнему</t>
  </si>
  <si>
    <t>Картофельное пюре</t>
  </si>
  <si>
    <t>Свекла отварная</t>
  </si>
  <si>
    <t>Кондитерское изделие (сдоба)</t>
  </si>
  <si>
    <t>Плов из отварной курицы</t>
  </si>
  <si>
    <t>Морковь отварная</t>
  </si>
  <si>
    <t xml:space="preserve">Печень в сметанном соусе </t>
  </si>
  <si>
    <t>Рыба запеченная в сметанном соусе(минтай)</t>
  </si>
  <si>
    <t>Болоньезе из отварной говядины</t>
  </si>
  <si>
    <t>Огурец соленый</t>
  </si>
  <si>
    <t>Рыба тушеная в томате с овощами (минтай)</t>
  </si>
  <si>
    <t>Зеленый горошек</t>
  </si>
  <si>
    <t>Кондитерские изделия (сдоба)</t>
  </si>
  <si>
    <t>Школа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</si>
  <si>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</si>
  <si>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</si>
  <si>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</si>
  <si>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</si>
  <si>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</si>
  <si>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Епифанов С.В.</t>
  </si>
  <si>
    <t>Возрастная категория</t>
  </si>
  <si>
    <t>7-11 лет</t>
  </si>
  <si>
    <t>дата</t>
  </si>
  <si>
    <t>МАОУ "СОШ с.Усть-Курдюм"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</si>
</sst>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92" formatCode="0.0"/>
  </numFmts>
  <fonts count="25" x14ac:knownFonts="1">
    <font>
      <sz val="10"/>
      <name val="Arial Cyr"/>
    </font>
    <font>
      <sz val="10"/>
      <name val="Arial Cyr"/>
    </font>
    <font>
      <sz val="16"/>
      <name val="Arial Cyr"/>
    </font>
    <font>
      <b/>
      <sz val="16"/>
      <name val="Arial Cyr"/>
    </font>
    <font>
      <b/>
      <i/>
      <sz val="16"/>
      <name val="Arial Cyr"/>
    </font>
    <font>
      <b/>
      <i/>
      <sz val="16"/>
      <name val="Arial Cyr"/>
      <charset val="204"/>
    </font>
    <font>
      <i/>
      <sz val="16"/>
      <name val="Arial Cyr"/>
      <charset val="204"/>
    </font>
    <font>
      <sz val="14"/>
      <name val="Arial Cyr"/>
    </font>
    <font>
      <b/>
      <i/>
      <sz val="14"/>
      <name val="Arial Cyr"/>
      <charset val="204"/>
    </font>
    <font>
      <b/>
      <i/>
      <sz val="16"/>
      <color indexed="8"/>
      <name val="Arial Cyr"/>
    </font>
    <font>
      <b/>
      <i/>
      <sz val="16"/>
      <color indexed="8"/>
      <name val="Arial Cyr"/>
    </font>
    <font>
      <b/>
      <i/>
      <sz val="14"/>
      <color rgb="FF00B0F0"/>
      <name val="Arial Cyr"/>
      <charset val="204"/>
    </font>
    <font>
      <b/>
      <sz val="16"/>
      <color rgb="FF00B0F0"/>
      <name val="Arial Cyr"/>
    </font>
    <font>
      <b/>
      <i/>
      <sz val="16"/>
      <color rgb="FF00B0F0"/>
      <name val="Arial Cyr"/>
      <charset val="204"/>
    </font>
    <font>
      <sz val="10"/>
      <color rgb="FFFF0000"/>
      <name val="Arial Cyr"/>
    </font>
    <font>
      <sz val="14"/>
      <color rgb="FFFF0000"/>
      <name val="Arial Cyr"/>
    </font>
    <font>
      <b/>
      <i/>
      <sz val="16"/>
      <color theme="1"/>
      <name val="Arial Cyr"/>
    </font>
    <font>
      <b/>
      <sz val="16"/>
      <color theme="1"/>
      <name val="Arial Cyr"/>
    </font>
    <font>
      <sz val="16"/>
      <color theme="1"/>
      <name val="Arial Cyr"/>
    </font>
    <font>
      <i/>
      <sz val="16"/>
      <color theme="1"/>
      <name val="Arial Cyr"/>
    </font>
    <font>
      <b/>
      <i/>
      <sz val="16"/>
      <color theme="1"/>
      <name val="Arial Cyr"/>
      <charset val="204"/>
    </font>
    <font>
      <b/>
      <sz val="16"/>
      <color theme="1"/>
      <name val="Arial Cyr"/>
      <charset val="204"/>
    </font>
    <font>
      <sz val="16"/>
      <color theme="1"/>
      <name val="Arial"/>
      <family val="2"/>
      <charset val="204"/>
    </font>
    <font>
      <b/>
      <sz val="16"/>
      <color rgb="FF4C4C4C"/>
      <name val="Arial"/>
      <family val="2"/>
      <charset val="204"/>
    </font>
    <font>
      <sz val="16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21">
    <xf numFmtId="0" fontId="0" fillId="0" borderId="0" xfId="0"/>
    <xf numFmtId="0" fontId="0" fillId="0" borderId="0" xfId="0" applyAlignment="1">
      <alignment vertical="top"/>
    </xf>
    <xf numFmtId="0" fontId="2" fillId="0" borderId="0" xfId="0" applyFont="1"/>
    <xf numFmtId="0" fontId="7" fillId="0" borderId="0" xfId="0" applyFont="1"/>
    <xf numFmtId="0" fontId="0" fillId="2" borderId="0" xfId="0" applyFill="1"/>
    <xf numFmtId="0" fontId="2" fillId="0" borderId="0" xfId="0" applyFont="1" applyFill="1"/>
    <xf numFmtId="0" fontId="2" fillId="0" borderId="0" xfId="0" applyFont="1" applyFill="1" applyBorder="1"/>
    <xf numFmtId="0" fontId="5" fillId="0" borderId="1" xfId="0" applyFont="1" applyFill="1" applyBorder="1"/>
    <xf numFmtId="0" fontId="3" fillId="0" borderId="0" xfId="0" applyFont="1" applyFill="1" applyBorder="1"/>
    <xf numFmtId="0" fontId="4" fillId="0" borderId="2" xfId="0" applyFont="1" applyFill="1" applyBorder="1" applyAlignment="1"/>
    <xf numFmtId="0" fontId="4" fillId="0" borderId="0" xfId="0" applyFont="1" applyFill="1" applyBorder="1" applyAlignment="1"/>
    <xf numFmtId="10" fontId="4" fillId="0" borderId="0" xfId="0" applyNumberFormat="1" applyFont="1" applyFill="1" applyBorder="1" applyAlignment="1">
      <alignment horizontal="center" vertical="center"/>
    </xf>
    <xf numFmtId="10" fontId="4" fillId="0" borderId="3" xfId="0" applyNumberFormat="1" applyFont="1" applyFill="1" applyBorder="1" applyAlignment="1">
      <alignment horizontal="center" vertical="center"/>
    </xf>
    <xf numFmtId="0" fontId="2" fillId="0" borderId="2" xfId="0" applyFont="1" applyFill="1" applyBorder="1"/>
    <xf numFmtId="0" fontId="8" fillId="0" borderId="1" xfId="0" applyFont="1" applyFill="1" applyBorder="1" applyAlignment="1">
      <alignment horizontal="center"/>
    </xf>
    <xf numFmtId="0" fontId="11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wrapText="1"/>
    </xf>
    <xf numFmtId="0" fontId="12" fillId="0" borderId="1" xfId="0" applyFont="1" applyFill="1" applyBorder="1" applyAlignment="1">
      <alignment horizontal="center"/>
    </xf>
    <xf numFmtId="0" fontId="8" fillId="0" borderId="1" xfId="0" applyFont="1" applyFill="1" applyBorder="1"/>
    <xf numFmtId="1" fontId="5" fillId="0" borderId="1" xfId="0" applyNumberFormat="1" applyFont="1" applyFill="1" applyBorder="1" applyAlignment="1">
      <alignment horizontal="center" vertical="center"/>
    </xf>
    <xf numFmtId="2" fontId="5" fillId="0" borderId="1" xfId="0" applyNumberFormat="1" applyFont="1" applyFill="1" applyBorder="1" applyAlignment="1">
      <alignment horizontal="center"/>
    </xf>
    <xf numFmtId="2" fontId="5" fillId="0" borderId="1" xfId="0" applyNumberFormat="1" applyFont="1" applyFill="1" applyBorder="1"/>
    <xf numFmtId="9" fontId="5" fillId="0" borderId="1" xfId="0" applyNumberFormat="1" applyFont="1" applyFill="1" applyBorder="1"/>
    <xf numFmtId="0" fontId="13" fillId="0" borderId="1" xfId="0" applyFont="1" applyFill="1" applyBorder="1"/>
    <xf numFmtId="0" fontId="13" fillId="0" borderId="1" xfId="0" applyFont="1" applyFill="1" applyBorder="1" applyAlignment="1">
      <alignment horizontal="center"/>
    </xf>
    <xf numFmtId="1" fontId="5" fillId="0" borderId="1" xfId="0" applyNumberFormat="1" applyFont="1" applyFill="1" applyBorder="1" applyAlignment="1">
      <alignment horizontal="center"/>
    </xf>
    <xf numFmtId="2" fontId="2" fillId="0" borderId="1" xfId="0" applyNumberFormat="1" applyFont="1" applyFill="1" applyBorder="1"/>
    <xf numFmtId="0" fontId="2" fillId="0" borderId="1" xfId="0" applyFont="1" applyFill="1" applyBorder="1"/>
    <xf numFmtId="10" fontId="6" fillId="0" borderId="1" xfId="0" applyNumberFormat="1" applyFont="1" applyFill="1" applyBorder="1"/>
    <xf numFmtId="9" fontId="2" fillId="0" borderId="1" xfId="0" applyNumberFormat="1" applyFont="1" applyFill="1" applyBorder="1" applyAlignment="1">
      <alignment horizontal="center"/>
    </xf>
    <xf numFmtId="0" fontId="14" fillId="0" borderId="0" xfId="0" applyFont="1"/>
    <xf numFmtId="0" fontId="15" fillId="0" borderId="0" xfId="0" applyFont="1"/>
    <xf numFmtId="0" fontId="13" fillId="0" borderId="1" xfId="0" applyNumberFormat="1" applyFont="1" applyFill="1" applyBorder="1" applyAlignment="1">
      <alignment horizontal="center" vertical="center"/>
    </xf>
    <xf numFmtId="2" fontId="13" fillId="0" borderId="1" xfId="0" applyNumberFormat="1" applyFont="1" applyFill="1" applyBorder="1" applyAlignment="1">
      <alignment horizontal="center"/>
    </xf>
    <xf numFmtId="0" fontId="16" fillId="0" borderId="5" xfId="0" applyFont="1" applyFill="1" applyBorder="1" applyAlignment="1">
      <alignment horizontal="center"/>
    </xf>
    <xf numFmtId="0" fontId="16" fillId="0" borderId="1" xfId="0" applyFont="1" applyFill="1" applyBorder="1"/>
    <xf numFmtId="0" fontId="16" fillId="0" borderId="1" xfId="0" applyFont="1" applyFill="1" applyBorder="1" applyAlignment="1">
      <alignment horizontal="center"/>
    </xf>
    <xf numFmtId="0" fontId="0" fillId="3" borderId="0" xfId="0" applyFill="1"/>
    <xf numFmtId="0" fontId="16" fillId="0" borderId="1" xfId="0" applyFont="1" applyFill="1" applyBorder="1" applyAlignment="1">
      <alignment horizontal="center" vertical="center"/>
    </xf>
    <xf numFmtId="0" fontId="16" fillId="0" borderId="6" xfId="0" applyFont="1" applyFill="1" applyBorder="1" applyAlignment="1"/>
    <xf numFmtId="0" fontId="16" fillId="0" borderId="7" xfId="0" applyFont="1" applyFill="1" applyBorder="1" applyAlignment="1"/>
    <xf numFmtId="0" fontId="17" fillId="0" borderId="1" xfId="0" applyFont="1" applyFill="1" applyBorder="1" applyAlignment="1">
      <alignment horizontal="center"/>
    </xf>
    <xf numFmtId="0" fontId="17" fillId="0" borderId="1" xfId="0" applyFont="1" applyFill="1" applyBorder="1"/>
    <xf numFmtId="0" fontId="16" fillId="0" borderId="5" xfId="0" applyFont="1" applyFill="1" applyBorder="1"/>
    <xf numFmtId="0" fontId="18" fillId="0" borderId="5" xfId="0" applyFont="1" applyFill="1" applyBorder="1"/>
    <xf numFmtId="0" fontId="16" fillId="0" borderId="1" xfId="0" applyFont="1" applyFill="1" applyBorder="1" applyAlignment="1">
      <alignment horizontal="left" vertical="center"/>
    </xf>
    <xf numFmtId="0" fontId="16" fillId="0" borderId="5" xfId="0" applyFont="1" applyFill="1" applyBorder="1" applyAlignment="1">
      <alignment horizontal="center" vertical="center"/>
    </xf>
    <xf numFmtId="0" fontId="16" fillId="0" borderId="8" xfId="0" applyFont="1" applyFill="1" applyBorder="1"/>
    <xf numFmtId="0" fontId="18" fillId="0" borderId="9" xfId="0" applyFont="1" applyFill="1" applyBorder="1"/>
    <xf numFmtId="0" fontId="18" fillId="0" borderId="5" xfId="0" applyFont="1" applyFill="1" applyBorder="1" applyAlignment="1">
      <alignment horizontal="center"/>
    </xf>
    <xf numFmtId="0" fontId="17" fillId="0" borderId="5" xfId="0" applyFont="1" applyFill="1" applyBorder="1" applyAlignment="1">
      <alignment horizontal="center"/>
    </xf>
    <xf numFmtId="2" fontId="16" fillId="0" borderId="1" xfId="0" applyNumberFormat="1" applyFont="1" applyFill="1" applyBorder="1" applyAlignment="1">
      <alignment horizontal="center"/>
    </xf>
    <xf numFmtId="0" fontId="16" fillId="0" borderId="1" xfId="0" applyFont="1" applyFill="1" applyBorder="1" applyAlignment="1">
      <alignment horizontal="left"/>
    </xf>
    <xf numFmtId="0" fontId="19" fillId="0" borderId="8" xfId="0" applyFont="1" applyFill="1" applyBorder="1"/>
    <xf numFmtId="0" fontId="17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left" vertical="center"/>
    </xf>
    <xf numFmtId="0" fontId="17" fillId="0" borderId="5" xfId="0" applyFont="1" applyFill="1" applyBorder="1" applyAlignment="1">
      <alignment horizontal="center" vertical="center"/>
    </xf>
    <xf numFmtId="0" fontId="17" fillId="0" borderId="10" xfId="0" applyFont="1" applyFill="1" applyBorder="1"/>
    <xf numFmtId="0" fontId="17" fillId="0" borderId="11" xfId="0" applyFont="1" applyFill="1" applyBorder="1"/>
    <xf numFmtId="0" fontId="17" fillId="0" borderId="12" xfId="0" applyFont="1" applyFill="1" applyBorder="1"/>
    <xf numFmtId="0" fontId="16" fillId="0" borderId="0" xfId="0" applyFont="1" applyFill="1"/>
    <xf numFmtId="0" fontId="18" fillId="0" borderId="0" xfId="0" applyFont="1" applyFill="1"/>
    <xf numFmtId="10" fontId="18" fillId="0" borderId="0" xfId="0" applyNumberFormat="1" applyFont="1" applyFill="1" applyBorder="1"/>
    <xf numFmtId="0" fontId="18" fillId="0" borderId="0" xfId="0" applyFont="1" applyFill="1" applyBorder="1"/>
    <xf numFmtId="0" fontId="18" fillId="0" borderId="6" xfId="0" applyFont="1" applyFill="1" applyBorder="1" applyAlignment="1"/>
    <xf numFmtId="0" fontId="18" fillId="0" borderId="7" xfId="0" applyFont="1" applyFill="1" applyBorder="1" applyAlignment="1"/>
    <xf numFmtId="0" fontId="16" fillId="0" borderId="9" xfId="0" applyFont="1" applyFill="1" applyBorder="1"/>
    <xf numFmtId="0" fontId="17" fillId="0" borderId="0" xfId="0" applyFont="1" applyFill="1"/>
    <xf numFmtId="0" fontId="19" fillId="0" borderId="8" xfId="0" applyFont="1" applyFill="1" applyBorder="1" applyAlignment="1">
      <alignment horizontal="center"/>
    </xf>
    <xf numFmtId="0" fontId="16" fillId="0" borderId="8" xfId="0" applyFont="1" applyFill="1" applyBorder="1" applyAlignment="1">
      <alignment horizontal="center"/>
    </xf>
    <xf numFmtId="0" fontId="19" fillId="0" borderId="9" xfId="0" applyFont="1" applyFill="1" applyBorder="1"/>
    <xf numFmtId="0" fontId="19" fillId="0" borderId="5" xfId="0" applyFont="1" applyFill="1" applyBorder="1"/>
    <xf numFmtId="0" fontId="16" fillId="0" borderId="1" xfId="0" applyFont="1" applyFill="1" applyBorder="1" applyAlignment="1">
      <alignment horizontal="left" vertical="top"/>
    </xf>
    <xf numFmtId="0" fontId="16" fillId="0" borderId="0" xfId="0" applyFont="1" applyFill="1" applyBorder="1"/>
    <xf numFmtId="0" fontId="16" fillId="0" borderId="0" xfId="0" applyFont="1" applyFill="1" applyBorder="1" applyAlignment="1">
      <alignment horizontal="left" indent="1"/>
    </xf>
    <xf numFmtId="0" fontId="18" fillId="0" borderId="13" xfId="0" applyFont="1" applyFill="1" applyBorder="1"/>
    <xf numFmtId="0" fontId="18" fillId="0" borderId="14" xfId="0" applyFont="1" applyFill="1" applyBorder="1"/>
    <xf numFmtId="0" fontId="17" fillId="0" borderId="5" xfId="0" applyFont="1" applyFill="1" applyBorder="1"/>
    <xf numFmtId="0" fontId="16" fillId="0" borderId="8" xfId="0" applyFont="1" applyFill="1" applyBorder="1" applyAlignment="1">
      <alignment horizontal="left"/>
    </xf>
    <xf numFmtId="0" fontId="16" fillId="0" borderId="1" xfId="0" applyFont="1" applyFill="1" applyBorder="1" applyAlignment="1"/>
    <xf numFmtId="0" fontId="16" fillId="0" borderId="8" xfId="0" applyFont="1" applyFill="1" applyBorder="1" applyAlignment="1">
      <alignment horizontal="right"/>
    </xf>
    <xf numFmtId="0" fontId="17" fillId="0" borderId="0" xfId="0" applyFont="1" applyFill="1" applyBorder="1"/>
    <xf numFmtId="0" fontId="17" fillId="0" borderId="14" xfId="0" applyFont="1" applyFill="1" applyBorder="1"/>
    <xf numFmtId="0" fontId="19" fillId="0" borderId="1" xfId="0" applyFont="1" applyFill="1" applyBorder="1"/>
    <xf numFmtId="0" fontId="18" fillId="0" borderId="15" xfId="0" applyFont="1" applyFill="1" applyBorder="1"/>
    <xf numFmtId="0" fontId="18" fillId="0" borderId="16" xfId="0" applyFont="1" applyFill="1" applyBorder="1"/>
    <xf numFmtId="0" fontId="18" fillId="0" borderId="17" xfId="0" applyFont="1" applyFill="1" applyBorder="1"/>
    <xf numFmtId="0" fontId="16" fillId="0" borderId="5" xfId="0" applyFont="1" applyFill="1" applyBorder="1" applyAlignment="1">
      <alignment horizontal="center" vertical="top"/>
    </xf>
    <xf numFmtId="0" fontId="16" fillId="0" borderId="8" xfId="0" applyFont="1" applyFill="1" applyBorder="1" applyAlignment="1">
      <alignment horizontal="center" vertical="center"/>
    </xf>
    <xf numFmtId="0" fontId="18" fillId="0" borderId="9" xfId="0" applyFont="1" applyFill="1" applyBorder="1" applyAlignment="1">
      <alignment horizontal="center" vertical="center"/>
    </xf>
    <xf numFmtId="0" fontId="18" fillId="0" borderId="5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horizontal="center" vertical="center"/>
    </xf>
    <xf numFmtId="0" fontId="20" fillId="0" borderId="1" xfId="0" applyFont="1" applyFill="1" applyBorder="1"/>
    <xf numFmtId="0" fontId="21" fillId="0" borderId="1" xfId="0" applyFont="1" applyFill="1" applyBorder="1" applyAlignment="1">
      <alignment horizontal="left"/>
    </xf>
    <xf numFmtId="0" fontId="21" fillId="0" borderId="5" xfId="0" applyFont="1" applyFill="1" applyBorder="1" applyAlignment="1">
      <alignment horizontal="center"/>
    </xf>
    <xf numFmtId="0" fontId="20" fillId="0" borderId="1" xfId="0" applyFont="1" applyFill="1" applyBorder="1" applyAlignment="1">
      <alignment horizontal="center"/>
    </xf>
    <xf numFmtId="0" fontId="20" fillId="0" borderId="5" xfId="0" applyFont="1" applyFill="1" applyBorder="1" applyAlignment="1">
      <alignment horizontal="center"/>
    </xf>
    <xf numFmtId="0" fontId="20" fillId="0" borderId="5" xfId="0" applyFont="1" applyFill="1" applyBorder="1"/>
    <xf numFmtId="0" fontId="20" fillId="0" borderId="1" xfId="0" applyFont="1" applyFill="1" applyBorder="1" applyAlignment="1">
      <alignment horizontal="left"/>
    </xf>
    <xf numFmtId="0" fontId="17" fillId="0" borderId="1" xfId="0" applyFont="1" applyFill="1" applyBorder="1" applyAlignment="1"/>
    <xf numFmtId="0" fontId="21" fillId="0" borderId="5" xfId="0" applyFont="1" applyFill="1" applyBorder="1"/>
    <xf numFmtId="0" fontId="21" fillId="0" borderId="1" xfId="0" applyFont="1" applyFill="1" applyBorder="1"/>
    <xf numFmtId="0" fontId="21" fillId="0" borderId="1" xfId="0" applyFont="1" applyFill="1" applyBorder="1" applyAlignment="1">
      <alignment horizontal="center"/>
    </xf>
    <xf numFmtId="0" fontId="21" fillId="0" borderId="5" xfId="0" applyFont="1" applyFill="1" applyBorder="1" applyAlignment="1">
      <alignment horizontal="center" vertical="top"/>
    </xf>
    <xf numFmtId="0" fontId="16" fillId="0" borderId="1" xfId="0" applyFont="1" applyFill="1" applyBorder="1" applyAlignment="1">
      <alignment horizontal="center"/>
    </xf>
    <xf numFmtId="0" fontId="17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/>
    </xf>
    <xf numFmtId="0" fontId="17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/>
    </xf>
    <xf numFmtId="0" fontId="20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/>
    </xf>
    <xf numFmtId="0" fontId="21" fillId="0" borderId="5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left" vertical="center"/>
    </xf>
    <xf numFmtId="0" fontId="21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6" fillId="0" borderId="8" xfId="0" applyFont="1" applyFill="1" applyBorder="1" applyAlignment="1">
      <alignment horizontal="left"/>
    </xf>
    <xf numFmtId="0" fontId="16" fillId="0" borderId="1" xfId="0" applyFont="1" applyFill="1" applyBorder="1" applyAlignment="1">
      <alignment horizontal="center"/>
    </xf>
    <xf numFmtId="0" fontId="17" fillId="0" borderId="1" xfId="0" applyFont="1" applyFill="1" applyBorder="1" applyAlignment="1">
      <alignment horizontal="center" vertical="center"/>
    </xf>
    <xf numFmtId="192" fontId="16" fillId="0" borderId="1" xfId="0" applyNumberFormat="1" applyFont="1" applyFill="1" applyBorder="1" applyAlignment="1">
      <alignment horizontal="center" vertical="center"/>
    </xf>
    <xf numFmtId="0" fontId="22" fillId="0" borderId="0" xfId="0" applyFont="1" applyAlignment="1">
      <alignment horizontal="left"/>
    </xf>
    <xf numFmtId="0" fontId="22" fillId="0" borderId="0" xfId="0" applyFont="1" applyAlignment="1"/>
    <xf numFmtId="0" fontId="23" fillId="0" borderId="0" xfId="0" applyFont="1" applyAlignment="1">
      <alignment horizontal="left" vertical="center"/>
    </xf>
    <xf numFmtId="0" fontId="22" fillId="0" borderId="0" xfId="0" applyFont="1" applyAlignment="1">
      <alignment horizontal="right"/>
    </xf>
    <xf numFmtId="0" fontId="24" fillId="0" borderId="0" xfId="0" applyFont="1" applyAlignment="1">
      <alignment horizontal="left" vertical="center"/>
    </xf>
    <xf numFmtId="0" fontId="22" fillId="4" borderId="1" xfId="0" applyFont="1" applyFill="1" applyBorder="1" applyAlignment="1" applyProtection="1">
      <alignment horizontal="left" wrapText="1"/>
      <protection locked="0"/>
    </xf>
    <xf numFmtId="14" fontId="22" fillId="4" borderId="1" xfId="0" applyNumberFormat="1" applyFont="1" applyFill="1" applyBorder="1" applyAlignment="1" applyProtection="1">
      <alignment horizontal="left"/>
      <protection locked="0"/>
    </xf>
    <xf numFmtId="0" fontId="22" fillId="4" borderId="1" xfId="0" applyFont="1" applyFill="1" applyBorder="1" applyAlignment="1" applyProtection="1">
      <alignment horizontal="left"/>
      <protection locked="0"/>
    </xf>
    <xf numFmtId="0" fontId="18" fillId="0" borderId="9" xfId="0" applyFont="1" applyFill="1" applyBorder="1" applyAlignment="1">
      <alignment horizontal="left" vertical="top"/>
    </xf>
    <xf numFmtId="0" fontId="18" fillId="0" borderId="8" xfId="0" applyFont="1" applyFill="1" applyBorder="1" applyAlignment="1">
      <alignment horizontal="left" vertical="top"/>
    </xf>
    <xf numFmtId="0" fontId="18" fillId="0" borderId="20" xfId="0" applyFont="1" applyFill="1" applyBorder="1" applyAlignment="1">
      <alignment horizontal="left" vertical="top"/>
    </xf>
    <xf numFmtId="0" fontId="16" fillId="0" borderId="18" xfId="0" applyFont="1" applyFill="1" applyBorder="1" applyAlignment="1">
      <alignment horizontal="center" vertical="center"/>
    </xf>
    <xf numFmtId="0" fontId="16" fillId="0" borderId="20" xfId="0" applyFont="1" applyFill="1" applyBorder="1" applyAlignment="1">
      <alignment horizontal="center" vertical="center"/>
    </xf>
    <xf numFmtId="0" fontId="17" fillId="0" borderId="18" xfId="0" applyFont="1" applyFill="1" applyBorder="1" applyAlignment="1">
      <alignment horizontal="center" vertical="center"/>
    </xf>
    <xf numFmtId="0" fontId="17" fillId="0" borderId="20" xfId="0" applyFont="1" applyFill="1" applyBorder="1" applyAlignment="1">
      <alignment horizontal="center" vertical="center"/>
    </xf>
    <xf numFmtId="0" fontId="17" fillId="0" borderId="21" xfId="0" applyFont="1" applyFill="1" applyBorder="1" applyAlignment="1">
      <alignment horizontal="center" vertical="center"/>
    </xf>
    <xf numFmtId="0" fontId="17" fillId="0" borderId="22" xfId="0" applyFont="1" applyFill="1" applyBorder="1" applyAlignment="1">
      <alignment horizontal="center" vertical="center"/>
    </xf>
    <xf numFmtId="0" fontId="17" fillId="0" borderId="23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/>
    </xf>
    <xf numFmtId="0" fontId="17" fillId="0" borderId="23" xfId="0" applyFont="1" applyFill="1" applyBorder="1" applyAlignment="1">
      <alignment horizontal="center" wrapText="1"/>
    </xf>
    <xf numFmtId="0" fontId="17" fillId="0" borderId="4" xfId="0" applyFont="1" applyFill="1" applyBorder="1" applyAlignment="1">
      <alignment horizontal="center" wrapText="1"/>
    </xf>
    <xf numFmtId="0" fontId="16" fillId="0" borderId="9" xfId="0" applyFont="1" applyFill="1" applyBorder="1" applyAlignment="1">
      <alignment horizontal="left" vertical="top"/>
    </xf>
    <xf numFmtId="0" fontId="16" fillId="0" borderId="8" xfId="0" applyFont="1" applyFill="1" applyBorder="1" applyAlignment="1">
      <alignment horizontal="left" vertical="top"/>
    </xf>
    <xf numFmtId="0" fontId="16" fillId="0" borderId="20" xfId="0" applyFont="1" applyFill="1" applyBorder="1" applyAlignment="1">
      <alignment horizontal="left" vertical="top"/>
    </xf>
    <xf numFmtId="0" fontId="20" fillId="0" borderId="9" xfId="0" applyFont="1" applyFill="1" applyBorder="1" applyAlignment="1">
      <alignment horizontal="left" vertical="center"/>
    </xf>
    <xf numFmtId="0" fontId="20" fillId="0" borderId="8" xfId="0" applyFont="1" applyFill="1" applyBorder="1" applyAlignment="1">
      <alignment horizontal="left" vertical="center"/>
    </xf>
    <xf numFmtId="10" fontId="16" fillId="0" borderId="8" xfId="0" applyNumberFormat="1" applyFont="1" applyFill="1" applyBorder="1" applyAlignment="1">
      <alignment horizontal="center" vertical="center"/>
    </xf>
    <xf numFmtId="10" fontId="16" fillId="0" borderId="20" xfId="0" applyNumberFormat="1" applyFont="1" applyFill="1" applyBorder="1" applyAlignment="1">
      <alignment horizontal="center" vertical="center"/>
    </xf>
    <xf numFmtId="0" fontId="18" fillId="0" borderId="9" xfId="0" applyFont="1" applyFill="1" applyBorder="1" applyAlignment="1">
      <alignment horizontal="left" vertical="center"/>
    </xf>
    <xf numFmtId="0" fontId="18" fillId="0" borderId="8" xfId="0" applyFont="1" applyFill="1" applyBorder="1" applyAlignment="1">
      <alignment horizontal="left" vertical="center"/>
    </xf>
    <xf numFmtId="0" fontId="18" fillId="0" borderId="20" xfId="0" applyFont="1" applyFill="1" applyBorder="1" applyAlignment="1">
      <alignment horizontal="left" vertical="center"/>
    </xf>
    <xf numFmtId="0" fontId="16" fillId="0" borderId="18" xfId="0" applyFont="1" applyFill="1" applyBorder="1" applyAlignment="1">
      <alignment horizontal="center"/>
    </xf>
    <xf numFmtId="0" fontId="16" fillId="0" borderId="19" xfId="0" applyFont="1" applyFill="1" applyBorder="1" applyAlignment="1">
      <alignment horizontal="center"/>
    </xf>
    <xf numFmtId="0" fontId="16" fillId="0" borderId="19" xfId="0" applyFont="1" applyFill="1" applyBorder="1" applyAlignment="1">
      <alignment horizontal="center" vertical="center"/>
    </xf>
    <xf numFmtId="10" fontId="16" fillId="0" borderId="6" xfId="0" applyNumberFormat="1" applyFont="1" applyFill="1" applyBorder="1" applyAlignment="1">
      <alignment horizontal="center" vertical="center"/>
    </xf>
    <xf numFmtId="10" fontId="16" fillId="0" borderId="24" xfId="0" applyNumberFormat="1" applyFont="1" applyFill="1" applyBorder="1" applyAlignment="1">
      <alignment horizontal="center" vertical="center"/>
    </xf>
    <xf numFmtId="0" fontId="16" fillId="0" borderId="20" xfId="0" applyFont="1" applyFill="1" applyBorder="1" applyAlignment="1">
      <alignment horizontal="center"/>
    </xf>
    <xf numFmtId="0" fontId="18" fillId="0" borderId="9" xfId="0" applyFont="1" applyFill="1" applyBorder="1" applyAlignment="1">
      <alignment horizontal="left"/>
    </xf>
    <xf numFmtId="0" fontId="18" fillId="0" borderId="8" xfId="0" applyFont="1" applyFill="1" applyBorder="1" applyAlignment="1">
      <alignment horizontal="left"/>
    </xf>
    <xf numFmtId="0" fontId="18" fillId="0" borderId="20" xfId="0" applyFont="1" applyFill="1" applyBorder="1" applyAlignment="1">
      <alignment horizontal="left"/>
    </xf>
    <xf numFmtId="0" fontId="16" fillId="0" borderId="18" xfId="0" applyFont="1" applyFill="1" applyBorder="1" applyAlignment="1">
      <alignment horizontal="center" vertical="top"/>
    </xf>
    <xf numFmtId="0" fontId="16" fillId="0" borderId="20" xfId="0" applyFont="1" applyFill="1" applyBorder="1" applyAlignment="1">
      <alignment horizontal="center" vertical="top"/>
    </xf>
    <xf numFmtId="0" fontId="20" fillId="0" borderId="18" xfId="0" applyFont="1" applyFill="1" applyBorder="1" applyAlignment="1">
      <alignment horizontal="center" vertical="top"/>
    </xf>
    <xf numFmtId="0" fontId="20" fillId="0" borderId="20" xfId="0" applyFont="1" applyFill="1" applyBorder="1" applyAlignment="1">
      <alignment horizontal="center" vertical="top"/>
    </xf>
    <xf numFmtId="0" fontId="16" fillId="0" borderId="1" xfId="0" applyFont="1" applyFill="1" applyBorder="1" applyAlignment="1">
      <alignment horizontal="center" vertical="center"/>
    </xf>
    <xf numFmtId="0" fontId="16" fillId="0" borderId="10" xfId="0" applyFont="1" applyFill="1" applyBorder="1" applyAlignment="1">
      <alignment horizontal="center" vertical="center"/>
    </xf>
    <xf numFmtId="0" fontId="16" fillId="0" borderId="9" xfId="0" applyFont="1" applyFill="1" applyBorder="1" applyAlignment="1">
      <alignment horizontal="left"/>
    </xf>
    <xf numFmtId="0" fontId="16" fillId="0" borderId="8" xfId="0" applyFont="1" applyFill="1" applyBorder="1" applyAlignment="1">
      <alignment horizontal="left"/>
    </xf>
    <xf numFmtId="0" fontId="16" fillId="0" borderId="20" xfId="0" applyFont="1" applyFill="1" applyBorder="1" applyAlignment="1">
      <alignment horizontal="left"/>
    </xf>
    <xf numFmtId="0" fontId="16" fillId="0" borderId="9" xfId="0" applyFont="1" applyFill="1" applyBorder="1" applyAlignment="1"/>
    <xf numFmtId="0" fontId="16" fillId="0" borderId="8" xfId="0" applyFont="1" applyFill="1" applyBorder="1" applyAlignment="1"/>
    <xf numFmtId="0" fontId="16" fillId="0" borderId="20" xfId="0" applyFont="1" applyFill="1" applyBorder="1" applyAlignment="1"/>
    <xf numFmtId="0" fontId="17" fillId="0" borderId="18" xfId="0" applyFont="1" applyFill="1" applyBorder="1" applyAlignment="1">
      <alignment horizontal="center"/>
    </xf>
    <xf numFmtId="0" fontId="17" fillId="0" borderId="20" xfId="0" applyFont="1" applyFill="1" applyBorder="1" applyAlignment="1">
      <alignment horizontal="center"/>
    </xf>
    <xf numFmtId="0" fontId="21" fillId="0" borderId="18" xfId="0" applyFont="1" applyFill="1" applyBorder="1" applyAlignment="1">
      <alignment horizontal="center" vertical="center"/>
    </xf>
    <xf numFmtId="0" fontId="21" fillId="0" borderId="20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top"/>
    </xf>
    <xf numFmtId="0" fontId="16" fillId="0" borderId="10" xfId="0" applyFont="1" applyFill="1" applyBorder="1" applyAlignment="1">
      <alignment horizontal="center" vertical="top"/>
    </xf>
    <xf numFmtId="0" fontId="20" fillId="0" borderId="1" xfId="0" applyFont="1" applyFill="1" applyBorder="1" applyAlignment="1">
      <alignment horizontal="center" vertical="center"/>
    </xf>
    <xf numFmtId="0" fontId="20" fillId="0" borderId="10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/>
    </xf>
    <xf numFmtId="0" fontId="16" fillId="0" borderId="10" xfId="0" applyFont="1" applyFill="1" applyBorder="1" applyAlignment="1">
      <alignment horizontal="center"/>
    </xf>
    <xf numFmtId="0" fontId="17" fillId="0" borderId="1" xfId="0" applyFont="1" applyFill="1" applyBorder="1" applyAlignment="1">
      <alignment horizontal="center" vertical="center"/>
    </xf>
    <xf numFmtId="0" fontId="17" fillId="0" borderId="10" xfId="0" applyFont="1" applyFill="1" applyBorder="1" applyAlignment="1">
      <alignment horizontal="center" vertical="center"/>
    </xf>
    <xf numFmtId="0" fontId="20" fillId="0" borderId="18" xfId="0" applyFont="1" applyFill="1" applyBorder="1" applyAlignment="1">
      <alignment horizontal="center" vertical="center"/>
    </xf>
    <xf numFmtId="0" fontId="20" fillId="0" borderId="20" xfId="0" applyFont="1" applyFill="1" applyBorder="1" applyAlignment="1">
      <alignment horizontal="center" vertical="center"/>
    </xf>
    <xf numFmtId="0" fontId="21" fillId="0" borderId="18" xfId="0" applyFont="1" applyFill="1" applyBorder="1" applyAlignment="1">
      <alignment horizontal="center"/>
    </xf>
    <xf numFmtId="0" fontId="21" fillId="0" borderId="20" xfId="0" applyFont="1" applyFill="1" applyBorder="1" applyAlignment="1">
      <alignment horizontal="center"/>
    </xf>
    <xf numFmtId="0" fontId="18" fillId="0" borderId="9" xfId="0" applyFont="1" applyFill="1" applyBorder="1" applyAlignment="1">
      <alignment horizontal="center"/>
    </xf>
    <xf numFmtId="0" fontId="18" fillId="0" borderId="8" xfId="0" applyFont="1" applyFill="1" applyBorder="1" applyAlignment="1">
      <alignment horizontal="center"/>
    </xf>
    <xf numFmtId="0" fontId="18" fillId="0" borderId="20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25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wrapText="1"/>
    </xf>
    <xf numFmtId="0" fontId="8" fillId="0" borderId="18" xfId="0" applyFont="1" applyFill="1" applyBorder="1" applyAlignment="1">
      <alignment horizontal="center"/>
    </xf>
    <xf numFmtId="0" fontId="8" fillId="0" borderId="8" xfId="0" applyFont="1" applyFill="1" applyBorder="1" applyAlignment="1">
      <alignment horizontal="center"/>
    </xf>
    <xf numFmtId="0" fontId="8" fillId="0" borderId="19" xfId="0" applyFont="1" applyFill="1" applyBorder="1" applyAlignment="1">
      <alignment horizontal="center"/>
    </xf>
    <xf numFmtId="0" fontId="8" fillId="0" borderId="26" xfId="0" applyFont="1" applyFill="1" applyBorder="1" applyAlignment="1">
      <alignment horizontal="center" wrapText="1"/>
    </xf>
    <xf numFmtId="0" fontId="8" fillId="0" borderId="27" xfId="0" applyFont="1" applyFill="1" applyBorder="1" applyAlignment="1">
      <alignment horizontal="center" wrapText="1"/>
    </xf>
    <xf numFmtId="0" fontId="8" fillId="0" borderId="28" xfId="0" applyFont="1" applyFill="1" applyBorder="1" applyAlignment="1">
      <alignment horizontal="center" wrapText="1"/>
    </xf>
    <xf numFmtId="0" fontId="8" fillId="0" borderId="29" xfId="0" applyFont="1" applyFill="1" applyBorder="1" applyAlignment="1">
      <alignment horizontal="center" wrapText="1"/>
    </xf>
    <xf numFmtId="0" fontId="12" fillId="0" borderId="18" xfId="0" applyFont="1" applyFill="1" applyBorder="1" applyAlignment="1">
      <alignment horizontal="center"/>
    </xf>
    <xf numFmtId="0" fontId="12" fillId="0" borderId="19" xfId="0" applyFont="1" applyFill="1" applyBorder="1" applyAlignment="1">
      <alignment horizontal="center"/>
    </xf>
    <xf numFmtId="2" fontId="5" fillId="0" borderId="1" xfId="0" applyNumberFormat="1" applyFont="1" applyFill="1" applyBorder="1" applyAlignment="1">
      <alignment horizontal="center"/>
    </xf>
    <xf numFmtId="9" fontId="6" fillId="0" borderId="1" xfId="0" applyNumberFormat="1" applyFont="1" applyFill="1" applyBorder="1" applyAlignment="1">
      <alignment horizontal="center"/>
    </xf>
    <xf numFmtId="0" fontId="13" fillId="0" borderId="1" xfId="0" applyNumberFormat="1" applyFont="1" applyFill="1" applyBorder="1" applyAlignment="1">
      <alignment horizontal="center" vertical="center"/>
    </xf>
    <xf numFmtId="9" fontId="6" fillId="0" borderId="1" xfId="1" applyFont="1" applyFill="1" applyBorder="1" applyAlignment="1">
      <alignment horizontal="center"/>
    </xf>
    <xf numFmtId="0" fontId="13" fillId="0" borderId="1" xfId="0" applyFont="1" applyFill="1" applyBorder="1" applyAlignment="1">
      <alignment horizontal="center" vertical="center"/>
    </xf>
    <xf numFmtId="9" fontId="2" fillId="0" borderId="18" xfId="0" applyNumberFormat="1" applyFont="1" applyFill="1" applyBorder="1" applyAlignment="1">
      <alignment horizontal="center"/>
    </xf>
    <xf numFmtId="9" fontId="2" fillId="0" borderId="19" xfId="0" applyNumberFormat="1" applyFont="1" applyFill="1" applyBorder="1" applyAlignment="1">
      <alignment horizontal="center"/>
    </xf>
    <xf numFmtId="2" fontId="13" fillId="0" borderId="1" xfId="0" applyNumberFormat="1" applyFont="1" applyFill="1" applyBorder="1" applyAlignment="1">
      <alignment horizontal="center"/>
    </xf>
    <xf numFmtId="0" fontId="13" fillId="0" borderId="1" xfId="0" applyNumberFormat="1" applyFont="1" applyFill="1" applyBorder="1" applyAlignment="1">
      <alignment horizontal="center"/>
    </xf>
    <xf numFmtId="0" fontId="22" fillId="4" borderId="1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22" fillId="4" borderId="1" xfId="0" applyFont="1" applyFill="1" applyBorder="1" applyAlignment="1" applyProtection="1">
      <alignment horizontal="left" wrapText="1"/>
      <protection locked="0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23"/>
  <sheetViews>
    <sheetView tabSelected="1" view="pageBreakPreview" zoomScale="60" zoomScaleNormal="60" workbookViewId="0">
      <selection activeCell="L312" sqref="L312"/>
    </sheetView>
  </sheetViews>
  <sheetFormatPr defaultColWidth="8.7109375" defaultRowHeight="20.25" x14ac:dyDescent="0.3"/>
  <cols>
    <col min="1" max="1" width="17.85546875" style="2" customWidth="1"/>
    <col min="2" max="2" width="101.5703125" style="2" customWidth="1"/>
    <col min="3" max="3" width="16.28515625" style="2" customWidth="1"/>
    <col min="4" max="4" width="17.7109375" style="2" customWidth="1"/>
    <col min="5" max="5" width="18" style="2" customWidth="1"/>
    <col min="6" max="6" width="19.85546875" style="2" customWidth="1"/>
    <col min="7" max="7" width="13.28515625" style="2" customWidth="1"/>
    <col min="8" max="8" width="16" style="2" customWidth="1"/>
    <col min="9" max="9" width="0.5703125" customWidth="1"/>
  </cols>
  <sheetData>
    <row r="1" spans="1:9" x14ac:dyDescent="0.3">
      <c r="A1" s="123" t="s">
        <v>134</v>
      </c>
      <c r="B1" s="124" t="s">
        <v>144</v>
      </c>
      <c r="C1" s="218"/>
      <c r="D1" s="219"/>
      <c r="E1" s="219"/>
      <c r="I1" s="2"/>
    </row>
    <row r="2" spans="1:9" x14ac:dyDescent="0.3">
      <c r="A2" s="125" t="s">
        <v>138</v>
      </c>
      <c r="B2" s="124"/>
      <c r="C2" s="124"/>
      <c r="D2" s="126" t="s">
        <v>135</v>
      </c>
      <c r="E2" s="124" t="s">
        <v>136</v>
      </c>
      <c r="F2" s="220" t="s">
        <v>137</v>
      </c>
      <c r="G2" s="220"/>
      <c r="H2" s="220"/>
      <c r="I2" s="220"/>
    </row>
    <row r="3" spans="1:9" ht="40.5" x14ac:dyDescent="0.3">
      <c r="A3" s="127" t="s">
        <v>141</v>
      </c>
      <c r="B3" s="124"/>
      <c r="C3" s="124" t="s">
        <v>142</v>
      </c>
      <c r="D3" s="124"/>
      <c r="E3" s="124" t="s">
        <v>139</v>
      </c>
      <c r="F3" s="128" t="s">
        <v>140</v>
      </c>
      <c r="G3" s="128"/>
      <c r="H3" s="128"/>
      <c r="I3" s="128"/>
    </row>
    <row r="4" spans="1:9" x14ac:dyDescent="0.3">
      <c r="A4" s="61"/>
      <c r="B4" s="61"/>
      <c r="C4" s="61"/>
      <c r="D4" s="124"/>
      <c r="E4" s="124" t="s">
        <v>143</v>
      </c>
      <c r="F4" s="129">
        <v>46142</v>
      </c>
      <c r="G4" s="130"/>
      <c r="H4" s="130"/>
      <c r="I4" s="130"/>
    </row>
    <row r="5" spans="1:9" ht="21" thickBot="1" x14ac:dyDescent="0.35">
      <c r="A5" s="61"/>
      <c r="B5" s="67"/>
      <c r="C5" s="67"/>
      <c r="D5" s="67"/>
      <c r="E5" s="67"/>
      <c r="F5" s="67"/>
      <c r="G5" s="67"/>
      <c r="H5" s="67"/>
    </row>
    <row r="6" spans="1:9" x14ac:dyDescent="0.3">
      <c r="A6" s="138" t="s">
        <v>22</v>
      </c>
      <c r="B6" s="140" t="s">
        <v>1</v>
      </c>
      <c r="C6" s="142" t="s">
        <v>36</v>
      </c>
      <c r="D6" s="59" t="s">
        <v>2</v>
      </c>
      <c r="E6" s="59"/>
      <c r="F6" s="59"/>
      <c r="G6" s="59" t="s">
        <v>6</v>
      </c>
      <c r="H6" s="58"/>
    </row>
    <row r="7" spans="1:9" ht="42.75" customHeight="1" x14ac:dyDescent="0.3">
      <c r="A7" s="139"/>
      <c r="B7" s="141"/>
      <c r="C7" s="143"/>
      <c r="D7" s="42" t="s">
        <v>3</v>
      </c>
      <c r="E7" s="42" t="s">
        <v>4</v>
      </c>
      <c r="F7" s="42" t="s">
        <v>5</v>
      </c>
      <c r="G7" s="42" t="s">
        <v>7</v>
      </c>
      <c r="H7" s="57"/>
    </row>
    <row r="8" spans="1:9" x14ac:dyDescent="0.2">
      <c r="A8" s="144" t="s">
        <v>12</v>
      </c>
      <c r="B8" s="145"/>
      <c r="C8" s="145"/>
      <c r="D8" s="145"/>
      <c r="E8" s="145"/>
      <c r="F8" s="145"/>
      <c r="G8" s="145"/>
      <c r="H8" s="146"/>
    </row>
    <row r="9" spans="1:9" x14ac:dyDescent="0.3">
      <c r="A9" s="34">
        <v>173</v>
      </c>
      <c r="B9" s="52" t="s">
        <v>74</v>
      </c>
      <c r="C9" s="41">
        <v>200</v>
      </c>
      <c r="D9" s="41">
        <v>4.2</v>
      </c>
      <c r="E9" s="41">
        <v>7.6</v>
      </c>
      <c r="F9" s="41">
        <v>30.2</v>
      </c>
      <c r="G9" s="134">
        <v>206.4</v>
      </c>
      <c r="H9" s="135"/>
    </row>
    <row r="10" spans="1:9" x14ac:dyDescent="0.2">
      <c r="A10" s="46">
        <v>14</v>
      </c>
      <c r="B10" s="45" t="s">
        <v>0</v>
      </c>
      <c r="C10" s="38">
        <v>10</v>
      </c>
      <c r="D10" s="38">
        <v>0.1</v>
      </c>
      <c r="E10" s="38">
        <v>7.2</v>
      </c>
      <c r="F10" s="38">
        <v>0.13</v>
      </c>
      <c r="G10" s="134">
        <v>65.72</v>
      </c>
      <c r="H10" s="135"/>
    </row>
    <row r="11" spans="1:9" x14ac:dyDescent="0.2">
      <c r="A11" s="46">
        <v>15</v>
      </c>
      <c r="B11" s="45" t="s">
        <v>49</v>
      </c>
      <c r="C11" s="38">
        <v>10</v>
      </c>
      <c r="D11" s="38">
        <v>2.2999999999999998</v>
      </c>
      <c r="E11" s="38">
        <v>2.95</v>
      </c>
      <c r="F11" s="38">
        <v>0</v>
      </c>
      <c r="G11" s="134">
        <v>47</v>
      </c>
      <c r="H11" s="135"/>
    </row>
    <row r="12" spans="1:9" x14ac:dyDescent="0.2">
      <c r="A12" s="46">
        <v>209</v>
      </c>
      <c r="B12" s="45" t="s">
        <v>52</v>
      </c>
      <c r="C12" s="38">
        <v>40</v>
      </c>
      <c r="D12" s="38">
        <v>5.0999999999999996</v>
      </c>
      <c r="E12" s="38">
        <v>4.5999999999999996</v>
      </c>
      <c r="F12" s="38">
        <v>0.3</v>
      </c>
      <c r="G12" s="134">
        <v>63</v>
      </c>
      <c r="H12" s="135"/>
    </row>
    <row r="13" spans="1:9" x14ac:dyDescent="0.2">
      <c r="A13" s="46" t="s">
        <v>35</v>
      </c>
      <c r="B13" s="45" t="s">
        <v>50</v>
      </c>
      <c r="C13" s="38">
        <v>40</v>
      </c>
      <c r="D13" s="38">
        <v>2.6</v>
      </c>
      <c r="E13" s="38">
        <v>0.8</v>
      </c>
      <c r="F13" s="38">
        <v>18.399999999999999</v>
      </c>
      <c r="G13" s="134">
        <v>92</v>
      </c>
      <c r="H13" s="135"/>
    </row>
    <row r="14" spans="1:9" x14ac:dyDescent="0.2">
      <c r="A14" s="56">
        <v>377</v>
      </c>
      <c r="B14" s="55" t="s">
        <v>51</v>
      </c>
      <c r="C14" s="54">
        <v>200</v>
      </c>
      <c r="D14" s="54">
        <v>0.2</v>
      </c>
      <c r="E14" s="54">
        <v>0</v>
      </c>
      <c r="F14" s="54">
        <v>10.199999999999999</v>
      </c>
      <c r="G14" s="136">
        <v>41</v>
      </c>
      <c r="H14" s="137"/>
    </row>
    <row r="15" spans="1:9" x14ac:dyDescent="0.2">
      <c r="A15" s="46" t="s">
        <v>35</v>
      </c>
      <c r="B15" s="45" t="s">
        <v>55</v>
      </c>
      <c r="C15" s="38">
        <v>150</v>
      </c>
      <c r="D15" s="38">
        <v>2.1</v>
      </c>
      <c r="E15" s="38">
        <v>0.45</v>
      </c>
      <c r="F15" s="38">
        <v>24</v>
      </c>
      <c r="G15" s="134">
        <v>108.45</v>
      </c>
      <c r="H15" s="135"/>
    </row>
    <row r="16" spans="1:9" x14ac:dyDescent="0.2">
      <c r="A16" s="91"/>
      <c r="B16" s="45" t="s">
        <v>8</v>
      </c>
      <c r="C16" s="92">
        <f>SUM(C9:C15)</f>
        <v>650</v>
      </c>
      <c r="D16" s="92">
        <f>SUM(D9:D15)</f>
        <v>16.599999999999998</v>
      </c>
      <c r="E16" s="92">
        <f>SUM(E9:E15)</f>
        <v>23.6</v>
      </c>
      <c r="F16" s="92">
        <f>SUM(F9:F15)</f>
        <v>83.23</v>
      </c>
      <c r="G16" s="134">
        <f>SUM(G9:H15)</f>
        <v>623.57000000000005</v>
      </c>
      <c r="H16" s="135"/>
    </row>
    <row r="17" spans="1:8" x14ac:dyDescent="0.2">
      <c r="A17" s="147"/>
      <c r="B17" s="148"/>
      <c r="C17" s="93"/>
      <c r="D17" s="88"/>
      <c r="E17" s="88"/>
      <c r="F17" s="88"/>
      <c r="G17" s="149">
        <f>G16/2350</f>
        <v>0.26534893617021277</v>
      </c>
      <c r="H17" s="150"/>
    </row>
    <row r="18" spans="1:8" x14ac:dyDescent="0.2">
      <c r="A18" s="151" t="s">
        <v>113</v>
      </c>
      <c r="B18" s="152"/>
      <c r="C18" s="152"/>
      <c r="D18" s="152"/>
      <c r="E18" s="152"/>
      <c r="F18" s="152"/>
      <c r="G18" s="152"/>
      <c r="H18" s="153"/>
    </row>
    <row r="19" spans="1:8" x14ac:dyDescent="0.3">
      <c r="A19" s="34">
        <v>131</v>
      </c>
      <c r="B19" s="52" t="s">
        <v>60</v>
      </c>
      <c r="C19" s="106">
        <v>60</v>
      </c>
      <c r="D19" s="51">
        <v>1.806</v>
      </c>
      <c r="E19" s="51">
        <v>0.114</v>
      </c>
      <c r="F19" s="51">
        <v>3.786</v>
      </c>
      <c r="G19" s="154">
        <v>23.28</v>
      </c>
      <c r="H19" s="155"/>
    </row>
    <row r="20" spans="1:8" x14ac:dyDescent="0.2">
      <c r="A20" s="46">
        <v>88</v>
      </c>
      <c r="B20" s="45" t="s">
        <v>95</v>
      </c>
      <c r="C20" s="38">
        <v>200</v>
      </c>
      <c r="D20" s="38">
        <v>4.62</v>
      </c>
      <c r="E20" s="38">
        <v>5.62</v>
      </c>
      <c r="F20" s="38">
        <v>5.68</v>
      </c>
      <c r="G20" s="134">
        <v>92.02</v>
      </c>
      <c r="H20" s="135"/>
    </row>
    <row r="21" spans="1:8" x14ac:dyDescent="0.2">
      <c r="A21" s="46">
        <v>411</v>
      </c>
      <c r="B21" s="45" t="s">
        <v>115</v>
      </c>
      <c r="C21" s="38">
        <v>90</v>
      </c>
      <c r="D21" s="38">
        <v>8.3000000000000007</v>
      </c>
      <c r="E21" s="38">
        <v>3.07</v>
      </c>
      <c r="F21" s="38">
        <v>6.44</v>
      </c>
      <c r="G21" s="134">
        <v>114.49</v>
      </c>
      <c r="H21" s="135"/>
    </row>
    <row r="22" spans="1:8" s="37" customFormat="1" x14ac:dyDescent="0.3">
      <c r="A22" s="34">
        <v>334</v>
      </c>
      <c r="B22" s="52" t="s">
        <v>31</v>
      </c>
      <c r="C22" s="109">
        <v>150</v>
      </c>
      <c r="D22" s="109">
        <v>5.5</v>
      </c>
      <c r="E22" s="109">
        <v>4.8</v>
      </c>
      <c r="F22" s="109">
        <v>38.299999999999997</v>
      </c>
      <c r="G22" s="134">
        <v>191</v>
      </c>
      <c r="H22" s="135"/>
    </row>
    <row r="23" spans="1:8" x14ac:dyDescent="0.2">
      <c r="A23" s="46">
        <v>551</v>
      </c>
      <c r="B23" s="45" t="s">
        <v>54</v>
      </c>
      <c r="C23" s="38">
        <v>200</v>
      </c>
      <c r="D23" s="38">
        <v>1.92</v>
      </c>
      <c r="E23" s="38">
        <v>0.12</v>
      </c>
      <c r="F23" s="38">
        <v>25.86</v>
      </c>
      <c r="G23" s="134">
        <v>151</v>
      </c>
      <c r="H23" s="135"/>
    </row>
    <row r="24" spans="1:8" s="4" customFormat="1" x14ac:dyDescent="0.2">
      <c r="A24" s="46" t="s">
        <v>35</v>
      </c>
      <c r="B24" s="45" t="s">
        <v>114</v>
      </c>
      <c r="C24" s="38">
        <v>30</v>
      </c>
      <c r="D24" s="38">
        <v>3.2</v>
      </c>
      <c r="E24" s="38">
        <v>1.4</v>
      </c>
      <c r="F24" s="38">
        <v>13.1</v>
      </c>
      <c r="G24" s="134">
        <v>82.2</v>
      </c>
      <c r="H24" s="135"/>
    </row>
    <row r="25" spans="1:8" x14ac:dyDescent="0.3">
      <c r="A25" s="50" t="s">
        <v>35</v>
      </c>
      <c r="B25" s="35" t="s">
        <v>40</v>
      </c>
      <c r="C25" s="38">
        <v>30</v>
      </c>
      <c r="D25" s="38">
        <v>2.4</v>
      </c>
      <c r="E25" s="38">
        <v>0.5</v>
      </c>
      <c r="F25" s="38">
        <v>12</v>
      </c>
      <c r="G25" s="134">
        <v>66</v>
      </c>
      <c r="H25" s="135"/>
    </row>
    <row r="26" spans="1:8" x14ac:dyDescent="0.2">
      <c r="A26" s="90"/>
      <c r="B26" s="45" t="s">
        <v>9</v>
      </c>
      <c r="C26" s="38">
        <f>SUM(C19:C25)</f>
        <v>760</v>
      </c>
      <c r="D26" s="38">
        <f>SUM(D19:D25)</f>
        <v>27.745999999999999</v>
      </c>
      <c r="E26" s="38">
        <f>SUM(E19:E25)</f>
        <v>15.623999999999999</v>
      </c>
      <c r="F26" s="38">
        <f>SUM(F19:F25)</f>
        <v>105.166</v>
      </c>
      <c r="G26" s="134">
        <f>SUM(G19:H25)</f>
        <v>719.99</v>
      </c>
      <c r="H26" s="135"/>
    </row>
    <row r="27" spans="1:8" x14ac:dyDescent="0.2">
      <c r="A27" s="89"/>
      <c r="B27" s="88"/>
      <c r="C27" s="88"/>
      <c r="D27" s="88"/>
      <c r="E27" s="88"/>
      <c r="F27" s="88"/>
      <c r="G27" s="149">
        <f>G26/2350</f>
        <v>0.30637872340425532</v>
      </c>
      <c r="H27" s="150"/>
    </row>
    <row r="28" spans="1:8" x14ac:dyDescent="0.2">
      <c r="A28" s="151" t="s">
        <v>112</v>
      </c>
      <c r="B28" s="152"/>
      <c r="C28" s="152"/>
      <c r="D28" s="152"/>
      <c r="E28" s="152"/>
      <c r="F28" s="152"/>
      <c r="G28" s="152"/>
      <c r="H28" s="153"/>
    </row>
    <row r="29" spans="1:8" x14ac:dyDescent="0.2">
      <c r="A29" s="46" t="s">
        <v>35</v>
      </c>
      <c r="B29" s="45" t="s">
        <v>41</v>
      </c>
      <c r="C29" s="38">
        <v>200</v>
      </c>
      <c r="D29" s="38">
        <v>5.4</v>
      </c>
      <c r="E29" s="38">
        <v>5</v>
      </c>
      <c r="F29" s="38">
        <v>21.6</v>
      </c>
      <c r="G29" s="134">
        <v>158</v>
      </c>
      <c r="H29" s="135"/>
    </row>
    <row r="30" spans="1:8" x14ac:dyDescent="0.2">
      <c r="A30" s="46">
        <v>738</v>
      </c>
      <c r="B30" s="45" t="s">
        <v>124</v>
      </c>
      <c r="C30" s="38">
        <v>100</v>
      </c>
      <c r="D30" s="38">
        <v>4.5999999999999996</v>
      </c>
      <c r="E30" s="38">
        <v>4</v>
      </c>
      <c r="F30" s="38">
        <v>26.8</v>
      </c>
      <c r="G30" s="134">
        <v>162</v>
      </c>
      <c r="H30" s="135"/>
    </row>
    <row r="31" spans="1:8" x14ac:dyDescent="0.2">
      <c r="A31" s="46"/>
      <c r="B31" s="45" t="s">
        <v>10</v>
      </c>
      <c r="C31" s="38">
        <f>SUM(C29:C30)</f>
        <v>300</v>
      </c>
      <c r="D31" s="38">
        <f>SUM(D29:D30)</f>
        <v>10</v>
      </c>
      <c r="E31" s="38">
        <f>SUM(E29:E30)</f>
        <v>9</v>
      </c>
      <c r="F31" s="38">
        <f>SUM(F29:F30)</f>
        <v>48.400000000000006</v>
      </c>
      <c r="G31" s="134">
        <f>SUM(G29:G30)</f>
        <v>320</v>
      </c>
      <c r="H31" s="156"/>
    </row>
    <row r="32" spans="1:8" x14ac:dyDescent="0.2">
      <c r="A32" s="46"/>
      <c r="B32" s="38"/>
      <c r="C32" s="38"/>
      <c r="D32" s="38"/>
      <c r="E32" s="38"/>
      <c r="F32" s="38"/>
      <c r="G32" s="149">
        <f>G31/2350</f>
        <v>0.13617021276595745</v>
      </c>
      <c r="H32" s="150"/>
    </row>
    <row r="33" spans="1:8" x14ac:dyDescent="0.2">
      <c r="A33" s="56"/>
      <c r="B33" s="54" t="s">
        <v>11</v>
      </c>
      <c r="C33" s="54">
        <f>C16+C26+C31</f>
        <v>1710</v>
      </c>
      <c r="D33" s="54">
        <f>D16+D26+D31</f>
        <v>54.345999999999997</v>
      </c>
      <c r="E33" s="54">
        <f>E16+E26+E31</f>
        <v>48.224000000000004</v>
      </c>
      <c r="F33" s="54">
        <f>F16+F26+F31</f>
        <v>236.79600000000002</v>
      </c>
      <c r="G33" s="136">
        <f>G16+G26+G31</f>
        <v>1663.56</v>
      </c>
      <c r="H33" s="137"/>
    </row>
    <row r="34" spans="1:8" ht="21" thickBot="1" x14ac:dyDescent="0.35">
      <c r="A34" s="76"/>
      <c r="B34" s="75"/>
      <c r="C34" s="75"/>
      <c r="D34" s="75"/>
      <c r="E34" s="75"/>
      <c r="F34" s="75"/>
      <c r="G34" s="157">
        <f>G33/2350</f>
        <v>0.70789787234042556</v>
      </c>
      <c r="H34" s="158"/>
    </row>
    <row r="35" spans="1:8" ht="21.75" customHeight="1" x14ac:dyDescent="0.3">
      <c r="A35" s="74"/>
      <c r="B35" s="73"/>
      <c r="C35" s="63"/>
      <c r="D35" s="63"/>
      <c r="E35" s="63"/>
      <c r="F35" s="63"/>
      <c r="G35" s="63"/>
      <c r="H35" s="62"/>
    </row>
    <row r="36" spans="1:8" ht="21" thickBot="1" x14ac:dyDescent="0.35">
      <c r="A36" s="60"/>
      <c r="B36" s="60" t="s">
        <v>24</v>
      </c>
      <c r="C36" s="60"/>
      <c r="D36" s="60"/>
      <c r="E36" s="60"/>
      <c r="F36" s="60"/>
      <c r="G36" s="60"/>
      <c r="H36" s="60"/>
    </row>
    <row r="37" spans="1:8" ht="30" customHeight="1" x14ac:dyDescent="0.3">
      <c r="A37" s="138" t="s">
        <v>22</v>
      </c>
      <c r="B37" s="140" t="s">
        <v>1</v>
      </c>
      <c r="C37" s="142" t="s">
        <v>36</v>
      </c>
      <c r="D37" s="59" t="s">
        <v>2</v>
      </c>
      <c r="E37" s="59"/>
      <c r="F37" s="59"/>
      <c r="G37" s="59" t="s">
        <v>6</v>
      </c>
      <c r="H37" s="58"/>
    </row>
    <row r="38" spans="1:8" ht="35.25" customHeight="1" x14ac:dyDescent="0.3">
      <c r="A38" s="139"/>
      <c r="B38" s="141"/>
      <c r="C38" s="143"/>
      <c r="D38" s="42" t="s">
        <v>3</v>
      </c>
      <c r="E38" s="42" t="s">
        <v>4</v>
      </c>
      <c r="F38" s="42" t="s">
        <v>5</v>
      </c>
      <c r="G38" s="42" t="s">
        <v>7</v>
      </c>
      <c r="H38" s="57"/>
    </row>
    <row r="39" spans="1:8" x14ac:dyDescent="0.2">
      <c r="A39" s="144" t="s">
        <v>13</v>
      </c>
      <c r="B39" s="145"/>
      <c r="C39" s="145"/>
      <c r="D39" s="145"/>
      <c r="E39" s="145"/>
      <c r="F39" s="145"/>
      <c r="G39" s="145"/>
      <c r="H39" s="146"/>
    </row>
    <row r="40" spans="1:8" x14ac:dyDescent="0.2">
      <c r="A40" s="46">
        <v>75</v>
      </c>
      <c r="B40" s="72" t="s">
        <v>69</v>
      </c>
      <c r="C40" s="118">
        <v>60</v>
      </c>
      <c r="D40" s="118">
        <v>1.8</v>
      </c>
      <c r="E40" s="118">
        <v>3.72</v>
      </c>
      <c r="F40" s="118">
        <v>3.72</v>
      </c>
      <c r="G40" s="134">
        <v>55.2</v>
      </c>
      <c r="H40" s="135"/>
    </row>
    <row r="41" spans="1:8" x14ac:dyDescent="0.2">
      <c r="A41" s="46" t="s">
        <v>65</v>
      </c>
      <c r="B41" s="45" t="s">
        <v>117</v>
      </c>
      <c r="C41" s="118">
        <v>90</v>
      </c>
      <c r="D41" s="118">
        <v>8.65</v>
      </c>
      <c r="E41" s="118">
        <v>10.08</v>
      </c>
      <c r="F41" s="118">
        <v>12.73</v>
      </c>
      <c r="G41" s="134">
        <v>183.69</v>
      </c>
      <c r="H41" s="135"/>
    </row>
    <row r="42" spans="1:8" x14ac:dyDescent="0.2">
      <c r="A42" s="46">
        <v>302</v>
      </c>
      <c r="B42" s="45" t="s">
        <v>53</v>
      </c>
      <c r="C42" s="118">
        <v>150</v>
      </c>
      <c r="D42" s="118">
        <v>5.6</v>
      </c>
      <c r="E42" s="118">
        <v>4.9000000000000004</v>
      </c>
      <c r="F42" s="118">
        <v>37.799999999999997</v>
      </c>
      <c r="G42" s="134">
        <v>223</v>
      </c>
      <c r="H42" s="135"/>
    </row>
    <row r="43" spans="1:8" x14ac:dyDescent="0.3">
      <c r="A43" s="34" t="s">
        <v>35</v>
      </c>
      <c r="B43" s="52" t="s">
        <v>114</v>
      </c>
      <c r="C43" s="118">
        <v>30</v>
      </c>
      <c r="D43" s="120">
        <v>3.2</v>
      </c>
      <c r="E43" s="120">
        <v>1.4</v>
      </c>
      <c r="F43" s="120">
        <v>13.1</v>
      </c>
      <c r="G43" s="134">
        <v>82.2</v>
      </c>
      <c r="H43" s="135"/>
    </row>
    <row r="44" spans="1:8" ht="24.75" customHeight="1" x14ac:dyDescent="0.2">
      <c r="A44" s="56">
        <v>377</v>
      </c>
      <c r="B44" s="55" t="s">
        <v>51</v>
      </c>
      <c r="C44" s="121">
        <v>200</v>
      </c>
      <c r="D44" s="121">
        <v>0.2</v>
      </c>
      <c r="E44" s="121">
        <v>0</v>
      </c>
      <c r="F44" s="121">
        <v>10.199999999999999</v>
      </c>
      <c r="G44" s="136">
        <v>41</v>
      </c>
      <c r="H44" s="137"/>
    </row>
    <row r="45" spans="1:8" ht="24.75" customHeight="1" x14ac:dyDescent="0.3">
      <c r="A45" s="44"/>
      <c r="B45" s="52" t="s">
        <v>8</v>
      </c>
      <c r="C45" s="97">
        <f>SUM(C40:C44)</f>
        <v>530</v>
      </c>
      <c r="D45" s="120">
        <f>SUM(D40:D44)</f>
        <v>19.45</v>
      </c>
      <c r="E45" s="120">
        <f>SUM(E40:E44)</f>
        <v>20.100000000000001</v>
      </c>
      <c r="F45" s="120">
        <f>SUM(F40:F44)</f>
        <v>77.55</v>
      </c>
      <c r="G45" s="154">
        <f>SUM(G40:G44)</f>
        <v>585.09</v>
      </c>
      <c r="H45" s="159"/>
    </row>
    <row r="46" spans="1:8" x14ac:dyDescent="0.3">
      <c r="A46" s="48"/>
      <c r="B46" s="119"/>
      <c r="C46" s="53"/>
      <c r="D46" s="69"/>
      <c r="E46" s="69"/>
      <c r="F46" s="69"/>
      <c r="G46" s="149">
        <f>G45/2350</f>
        <v>0.2489744680851064</v>
      </c>
      <c r="H46" s="150"/>
    </row>
    <row r="47" spans="1:8" x14ac:dyDescent="0.3">
      <c r="A47" s="160" t="s">
        <v>113</v>
      </c>
      <c r="B47" s="161"/>
      <c r="C47" s="161"/>
      <c r="D47" s="161"/>
      <c r="E47" s="161"/>
      <c r="F47" s="161"/>
      <c r="G47" s="161"/>
      <c r="H47" s="162"/>
    </row>
    <row r="48" spans="1:8" x14ac:dyDescent="0.3">
      <c r="A48" s="34">
        <v>39</v>
      </c>
      <c r="B48" s="52" t="s">
        <v>123</v>
      </c>
      <c r="C48" s="120">
        <v>60</v>
      </c>
      <c r="D48" s="120">
        <v>0.72</v>
      </c>
      <c r="E48" s="120">
        <v>3.96</v>
      </c>
      <c r="F48" s="120">
        <v>5.28</v>
      </c>
      <c r="G48" s="154">
        <v>61.2</v>
      </c>
      <c r="H48" s="155"/>
    </row>
    <row r="49" spans="1:8" x14ac:dyDescent="0.3">
      <c r="A49" s="34">
        <v>101</v>
      </c>
      <c r="B49" s="52" t="s">
        <v>92</v>
      </c>
      <c r="C49" s="120">
        <v>200</v>
      </c>
      <c r="D49" s="120">
        <v>4.7699999999999996</v>
      </c>
      <c r="E49" s="120">
        <v>6.15</v>
      </c>
      <c r="F49" s="120">
        <v>15.49</v>
      </c>
      <c r="G49" s="134">
        <v>136.54</v>
      </c>
      <c r="H49" s="135"/>
    </row>
    <row r="50" spans="1:8" x14ac:dyDescent="0.3">
      <c r="A50" s="96" t="s">
        <v>103</v>
      </c>
      <c r="B50" s="52" t="s">
        <v>102</v>
      </c>
      <c r="C50" s="120">
        <v>240</v>
      </c>
      <c r="D50" s="120">
        <v>14.83</v>
      </c>
      <c r="E50" s="120">
        <v>13.6</v>
      </c>
      <c r="F50" s="120">
        <v>37.659999999999997</v>
      </c>
      <c r="G50" s="134">
        <v>309.22000000000003</v>
      </c>
      <c r="H50" s="135"/>
    </row>
    <row r="51" spans="1:8" x14ac:dyDescent="0.3">
      <c r="A51" s="96">
        <v>349</v>
      </c>
      <c r="B51" s="35" t="s">
        <v>33</v>
      </c>
      <c r="C51" s="118">
        <v>200</v>
      </c>
      <c r="D51" s="120">
        <v>0.6</v>
      </c>
      <c r="E51" s="120">
        <v>0.1</v>
      </c>
      <c r="F51" s="120">
        <v>31.7</v>
      </c>
      <c r="G51" s="134">
        <v>131</v>
      </c>
      <c r="H51" s="135"/>
    </row>
    <row r="52" spans="1:8" x14ac:dyDescent="0.2">
      <c r="A52" s="46" t="s">
        <v>35</v>
      </c>
      <c r="B52" s="45" t="s">
        <v>114</v>
      </c>
      <c r="C52" s="118">
        <v>30</v>
      </c>
      <c r="D52" s="118">
        <v>3.2</v>
      </c>
      <c r="E52" s="118">
        <v>1.4</v>
      </c>
      <c r="F52" s="118">
        <v>13.1</v>
      </c>
      <c r="G52" s="134">
        <v>82.2</v>
      </c>
      <c r="H52" s="135"/>
    </row>
    <row r="53" spans="1:8" x14ac:dyDescent="0.3">
      <c r="A53" s="50" t="s">
        <v>35</v>
      </c>
      <c r="B53" s="35" t="s">
        <v>40</v>
      </c>
      <c r="C53" s="118">
        <v>30</v>
      </c>
      <c r="D53" s="118">
        <v>2.4</v>
      </c>
      <c r="E53" s="118">
        <v>0.5</v>
      </c>
      <c r="F53" s="118">
        <v>12</v>
      </c>
      <c r="G53" s="134">
        <v>66</v>
      </c>
      <c r="H53" s="135"/>
    </row>
    <row r="54" spans="1:8" x14ac:dyDescent="0.3">
      <c r="A54" s="44"/>
      <c r="B54" s="35" t="s">
        <v>9</v>
      </c>
      <c r="C54" s="120">
        <f>SUM(C48:C53)</f>
        <v>760</v>
      </c>
      <c r="D54" s="120">
        <f>SUM(D48:D53)</f>
        <v>26.52</v>
      </c>
      <c r="E54" s="120">
        <f>SUM(E48:E53)</f>
        <v>25.71</v>
      </c>
      <c r="F54" s="120">
        <f>SUM(F48:F53)</f>
        <v>115.22999999999999</v>
      </c>
      <c r="G54" s="154">
        <f>SUM(G48:H53)</f>
        <v>786.16000000000008</v>
      </c>
      <c r="H54" s="159"/>
    </row>
    <row r="55" spans="1:8" x14ac:dyDescent="0.3">
      <c r="A55" s="48"/>
      <c r="B55" s="47"/>
      <c r="C55" s="47"/>
      <c r="D55" s="69"/>
      <c r="E55" s="69"/>
      <c r="F55" s="69"/>
      <c r="G55" s="149">
        <f>G54/2350</f>
        <v>0.33453617021276599</v>
      </c>
      <c r="H55" s="150"/>
    </row>
    <row r="56" spans="1:8" x14ac:dyDescent="0.3">
      <c r="A56" s="160" t="s">
        <v>112</v>
      </c>
      <c r="B56" s="161"/>
      <c r="C56" s="161"/>
      <c r="D56" s="161"/>
      <c r="E56" s="161"/>
      <c r="F56" s="161"/>
      <c r="G56" s="161"/>
      <c r="H56" s="162"/>
    </row>
    <row r="57" spans="1:8" x14ac:dyDescent="0.3">
      <c r="A57" s="87" t="s">
        <v>58</v>
      </c>
      <c r="B57" s="45" t="s">
        <v>41</v>
      </c>
      <c r="C57" s="118">
        <v>200</v>
      </c>
      <c r="D57" s="120">
        <v>5.4</v>
      </c>
      <c r="E57" s="118">
        <v>5</v>
      </c>
      <c r="F57" s="118">
        <v>21.6</v>
      </c>
      <c r="G57" s="134">
        <v>158</v>
      </c>
      <c r="H57" s="135"/>
    </row>
    <row r="58" spans="1:8" x14ac:dyDescent="0.3">
      <c r="A58" s="34">
        <v>738</v>
      </c>
      <c r="B58" s="35" t="s">
        <v>124</v>
      </c>
      <c r="C58" s="120">
        <v>100</v>
      </c>
      <c r="D58" s="120">
        <v>3.1</v>
      </c>
      <c r="E58" s="120">
        <v>2.5</v>
      </c>
      <c r="F58" s="120">
        <v>3</v>
      </c>
      <c r="G58" s="134">
        <v>163</v>
      </c>
      <c r="H58" s="135"/>
    </row>
    <row r="59" spans="1:8" x14ac:dyDescent="0.3">
      <c r="A59" s="44"/>
      <c r="B59" s="35" t="s">
        <v>10</v>
      </c>
      <c r="C59" s="120">
        <v>300</v>
      </c>
      <c r="D59" s="120">
        <f>SUM(D57:D58)</f>
        <v>8.5</v>
      </c>
      <c r="E59" s="120">
        <f>SUM(E57:E58)</f>
        <v>7.5</v>
      </c>
      <c r="F59" s="120">
        <f>SUM(F57:F58)</f>
        <v>24.6</v>
      </c>
      <c r="G59" s="154">
        <f>SUM(G57:G58)</f>
        <v>321</v>
      </c>
      <c r="H59" s="159"/>
    </row>
    <row r="60" spans="1:8" x14ac:dyDescent="0.3">
      <c r="A60" s="44"/>
      <c r="B60" s="35"/>
      <c r="C60" s="35"/>
      <c r="D60" s="120"/>
      <c r="E60" s="120"/>
      <c r="F60" s="120"/>
      <c r="G60" s="149">
        <f>G59/2350</f>
        <v>0.13659574468085106</v>
      </c>
      <c r="H60" s="150"/>
    </row>
    <row r="61" spans="1:8" x14ac:dyDescent="0.3">
      <c r="A61" s="77"/>
      <c r="B61" s="42" t="s">
        <v>11</v>
      </c>
      <c r="C61" s="41">
        <f>C45+C54+C59</f>
        <v>1590</v>
      </c>
      <c r="D61" s="41">
        <f>D45+D54+D59</f>
        <v>54.47</v>
      </c>
      <c r="E61" s="41">
        <f>E45+E54+E59</f>
        <v>53.31</v>
      </c>
      <c r="F61" s="41">
        <f>F45+F54+F59</f>
        <v>217.37999999999997</v>
      </c>
      <c r="G61" s="136">
        <f>G45+G54+G59</f>
        <v>1692.25</v>
      </c>
      <c r="H61" s="137"/>
    </row>
    <row r="62" spans="1:8" ht="21" thickBot="1" x14ac:dyDescent="0.35">
      <c r="A62" s="76"/>
      <c r="B62" s="75"/>
      <c r="C62" s="75"/>
      <c r="D62" s="75"/>
      <c r="E62" s="75"/>
      <c r="F62" s="75"/>
      <c r="G62" s="157">
        <f>G61/2350</f>
        <v>0.72010638297872342</v>
      </c>
      <c r="H62" s="158"/>
    </row>
    <row r="63" spans="1:8" ht="21" thickBot="1" x14ac:dyDescent="0.35">
      <c r="A63" s="60"/>
      <c r="B63" s="60" t="s">
        <v>25</v>
      </c>
      <c r="C63" s="60"/>
      <c r="D63" s="60"/>
      <c r="E63" s="60"/>
      <c r="F63" s="60"/>
      <c r="G63" s="60"/>
      <c r="H63" s="60"/>
    </row>
    <row r="64" spans="1:8" ht="42.75" customHeight="1" x14ac:dyDescent="0.3">
      <c r="A64" s="138" t="s">
        <v>22</v>
      </c>
      <c r="B64" s="140" t="s">
        <v>1</v>
      </c>
      <c r="C64" s="142" t="s">
        <v>36</v>
      </c>
      <c r="D64" s="59" t="s">
        <v>2</v>
      </c>
      <c r="E64" s="59"/>
      <c r="F64" s="59"/>
      <c r="G64" s="59" t="s">
        <v>6</v>
      </c>
      <c r="H64" s="58"/>
    </row>
    <row r="65" spans="1:8" x14ac:dyDescent="0.3">
      <c r="A65" s="139"/>
      <c r="B65" s="141"/>
      <c r="C65" s="143"/>
      <c r="D65" s="42" t="s">
        <v>3</v>
      </c>
      <c r="E65" s="42" t="s">
        <v>4</v>
      </c>
      <c r="F65" s="42" t="s">
        <v>5</v>
      </c>
      <c r="G65" s="42" t="s">
        <v>7</v>
      </c>
      <c r="H65" s="57"/>
    </row>
    <row r="66" spans="1:8" s="1" customFormat="1" x14ac:dyDescent="0.2">
      <c r="A66" s="144" t="s">
        <v>14</v>
      </c>
      <c r="B66" s="145"/>
      <c r="C66" s="145"/>
      <c r="D66" s="145"/>
      <c r="E66" s="145"/>
      <c r="F66" s="145"/>
      <c r="G66" s="145"/>
      <c r="H66" s="146"/>
    </row>
    <row r="67" spans="1:8" x14ac:dyDescent="0.3">
      <c r="A67" s="34" t="s">
        <v>110</v>
      </c>
      <c r="B67" s="52" t="s">
        <v>125</v>
      </c>
      <c r="C67" s="36">
        <v>240</v>
      </c>
      <c r="D67" s="36">
        <v>18.36</v>
      </c>
      <c r="E67" s="36">
        <v>17.64</v>
      </c>
      <c r="F67" s="36">
        <v>46.32</v>
      </c>
      <c r="G67" s="134">
        <v>417.96</v>
      </c>
      <c r="H67" s="135"/>
    </row>
    <row r="68" spans="1:8" x14ac:dyDescent="0.3">
      <c r="A68" s="46">
        <v>131</v>
      </c>
      <c r="B68" s="45" t="s">
        <v>60</v>
      </c>
      <c r="C68" s="113">
        <v>30</v>
      </c>
      <c r="D68" s="114">
        <v>0.9</v>
      </c>
      <c r="E68" s="114">
        <v>0.06</v>
      </c>
      <c r="F68" s="114">
        <v>1.89</v>
      </c>
      <c r="G68" s="134">
        <v>20.7</v>
      </c>
      <c r="H68" s="135"/>
    </row>
    <row r="69" spans="1:8" x14ac:dyDescent="0.3">
      <c r="A69" s="34" t="s">
        <v>35</v>
      </c>
      <c r="B69" s="52" t="s">
        <v>114</v>
      </c>
      <c r="C69" s="113">
        <v>20</v>
      </c>
      <c r="D69" s="114">
        <v>2.13</v>
      </c>
      <c r="E69" s="114">
        <v>0.93</v>
      </c>
      <c r="F69" s="114">
        <v>8.73</v>
      </c>
      <c r="G69" s="134">
        <v>54.8</v>
      </c>
      <c r="H69" s="135"/>
    </row>
    <row r="70" spans="1:8" x14ac:dyDescent="0.3">
      <c r="A70" s="50">
        <v>379</v>
      </c>
      <c r="B70" s="42" t="s">
        <v>39</v>
      </c>
      <c r="C70" s="41">
        <v>200</v>
      </c>
      <c r="D70" s="41">
        <v>3.8</v>
      </c>
      <c r="E70" s="41">
        <v>2.9</v>
      </c>
      <c r="F70" s="110">
        <v>14.04</v>
      </c>
      <c r="G70" s="136">
        <v>96.89</v>
      </c>
      <c r="H70" s="137"/>
    </row>
    <row r="71" spans="1:8" x14ac:dyDescent="0.3">
      <c r="A71" s="44"/>
      <c r="B71" s="35" t="s">
        <v>8</v>
      </c>
      <c r="C71" s="97">
        <f>SUM(C67:C70)</f>
        <v>490</v>
      </c>
      <c r="D71" s="97">
        <f>SUM(D67:D70)</f>
        <v>25.189999999999998</v>
      </c>
      <c r="E71" s="97">
        <f>SUM(E67:E70)</f>
        <v>21.529999999999998</v>
      </c>
      <c r="F71" s="97">
        <f>SUM(F67:F70)</f>
        <v>70.97999999999999</v>
      </c>
      <c r="G71" s="163">
        <f>SUM(G67:H70)</f>
        <v>590.35</v>
      </c>
      <c r="H71" s="164"/>
    </row>
    <row r="72" spans="1:8" x14ac:dyDescent="0.3">
      <c r="A72" s="71"/>
      <c r="B72" s="35"/>
      <c r="C72" s="83"/>
      <c r="D72" s="35"/>
      <c r="E72" s="35"/>
      <c r="F72" s="35"/>
      <c r="G72" s="149">
        <f>G71/2350</f>
        <v>0.25121276595744679</v>
      </c>
      <c r="H72" s="150"/>
    </row>
    <row r="73" spans="1:8" x14ac:dyDescent="0.2">
      <c r="A73" s="131" t="s">
        <v>113</v>
      </c>
      <c r="B73" s="132"/>
      <c r="C73" s="132"/>
      <c r="D73" s="132"/>
      <c r="E73" s="132"/>
      <c r="F73" s="132"/>
      <c r="G73" s="132"/>
      <c r="H73" s="133"/>
    </row>
    <row r="74" spans="1:8" x14ac:dyDescent="0.3">
      <c r="A74" s="34">
        <v>484</v>
      </c>
      <c r="B74" s="35" t="s">
        <v>126</v>
      </c>
      <c r="C74" s="111">
        <v>60</v>
      </c>
      <c r="D74" s="51">
        <v>0.67800000000000005</v>
      </c>
      <c r="E74" s="111">
        <v>2.7</v>
      </c>
      <c r="F74" s="111">
        <v>5.88</v>
      </c>
      <c r="G74" s="154">
        <v>33.6</v>
      </c>
      <c r="H74" s="155"/>
    </row>
    <row r="75" spans="1:8" x14ac:dyDescent="0.3">
      <c r="A75" s="34">
        <v>548</v>
      </c>
      <c r="B75" s="52" t="s">
        <v>61</v>
      </c>
      <c r="C75" s="36">
        <v>200</v>
      </c>
      <c r="D75" s="36">
        <v>6.7</v>
      </c>
      <c r="E75" s="36">
        <v>4.58</v>
      </c>
      <c r="F75" s="36">
        <v>16.28</v>
      </c>
      <c r="G75" s="134">
        <v>133.13999999999999</v>
      </c>
      <c r="H75" s="135"/>
    </row>
    <row r="76" spans="1:8" x14ac:dyDescent="0.3">
      <c r="A76" s="34" t="s">
        <v>97</v>
      </c>
      <c r="B76" s="52" t="s">
        <v>96</v>
      </c>
      <c r="C76" s="36">
        <v>90</v>
      </c>
      <c r="D76" s="36">
        <v>11.68</v>
      </c>
      <c r="E76" s="36">
        <v>15.35</v>
      </c>
      <c r="F76" s="36">
        <v>14.44</v>
      </c>
      <c r="G76" s="134">
        <v>230.69</v>
      </c>
      <c r="H76" s="135"/>
    </row>
    <row r="77" spans="1:8" x14ac:dyDescent="0.3">
      <c r="A77" s="34">
        <v>171</v>
      </c>
      <c r="B77" s="35" t="s">
        <v>62</v>
      </c>
      <c r="C77" s="36">
        <v>150</v>
      </c>
      <c r="D77" s="41">
        <v>8.1999999999999993</v>
      </c>
      <c r="E77" s="41">
        <v>6.3</v>
      </c>
      <c r="F77" s="41">
        <v>38.700000000000003</v>
      </c>
      <c r="G77" s="175">
        <v>245</v>
      </c>
      <c r="H77" s="176"/>
    </row>
    <row r="78" spans="1:8" x14ac:dyDescent="0.3">
      <c r="A78" s="34">
        <v>388</v>
      </c>
      <c r="B78" s="52" t="s">
        <v>63</v>
      </c>
      <c r="C78" s="36">
        <v>200</v>
      </c>
      <c r="D78" s="36">
        <v>0.7</v>
      </c>
      <c r="E78" s="36">
        <v>0.3</v>
      </c>
      <c r="F78" s="36">
        <v>24.4</v>
      </c>
      <c r="G78" s="134">
        <v>103</v>
      </c>
      <c r="H78" s="135"/>
    </row>
    <row r="79" spans="1:8" x14ac:dyDescent="0.2">
      <c r="A79" s="46" t="s">
        <v>35</v>
      </c>
      <c r="B79" s="45" t="s">
        <v>114</v>
      </c>
      <c r="C79" s="38">
        <v>20</v>
      </c>
      <c r="D79" s="38">
        <v>2.13</v>
      </c>
      <c r="E79" s="38">
        <v>0.93</v>
      </c>
      <c r="F79" s="38">
        <v>8.73</v>
      </c>
      <c r="G79" s="134">
        <v>54.8</v>
      </c>
      <c r="H79" s="135"/>
    </row>
    <row r="80" spans="1:8" x14ac:dyDescent="0.3">
      <c r="A80" s="50" t="s">
        <v>35</v>
      </c>
      <c r="B80" s="35" t="s">
        <v>40</v>
      </c>
      <c r="C80" s="38">
        <v>20</v>
      </c>
      <c r="D80" s="38">
        <v>1.6</v>
      </c>
      <c r="E80" s="38">
        <v>0.33</v>
      </c>
      <c r="F80" s="38">
        <v>8</v>
      </c>
      <c r="G80" s="134">
        <v>44</v>
      </c>
      <c r="H80" s="135"/>
    </row>
    <row r="81" spans="1:8" x14ac:dyDescent="0.3">
      <c r="A81" s="43"/>
      <c r="B81" s="35" t="s">
        <v>9</v>
      </c>
      <c r="C81" s="36">
        <f>SUM(C74:C80)</f>
        <v>740</v>
      </c>
      <c r="D81" s="36">
        <f>SUM(D74:D80)</f>
        <v>31.687999999999999</v>
      </c>
      <c r="E81" s="36">
        <f>SUM(E74:E80)</f>
        <v>30.49</v>
      </c>
      <c r="F81" s="36">
        <f>SUM(F74:F80)</f>
        <v>116.43000000000002</v>
      </c>
      <c r="G81" s="134">
        <f>SUM(G74:H80)</f>
        <v>844.2299999999999</v>
      </c>
      <c r="H81" s="135"/>
    </row>
    <row r="82" spans="1:8" x14ac:dyDescent="0.3">
      <c r="A82" s="66"/>
      <c r="B82" s="47"/>
      <c r="C82" s="47"/>
      <c r="D82" s="47"/>
      <c r="E82" s="47"/>
      <c r="F82" s="47"/>
      <c r="G82" s="149">
        <f>G81/2350</f>
        <v>0.35924680851063828</v>
      </c>
      <c r="H82" s="150"/>
    </row>
    <row r="83" spans="1:8" x14ac:dyDescent="0.2">
      <c r="A83" s="151" t="s">
        <v>112</v>
      </c>
      <c r="B83" s="152"/>
      <c r="C83" s="152"/>
      <c r="D83" s="152"/>
      <c r="E83" s="152"/>
      <c r="F83" s="152"/>
      <c r="G83" s="152"/>
      <c r="H83" s="153"/>
    </row>
    <row r="84" spans="1:8" x14ac:dyDescent="0.2">
      <c r="A84" s="46">
        <v>592</v>
      </c>
      <c r="B84" s="45" t="s">
        <v>32</v>
      </c>
      <c r="C84" s="38">
        <v>200</v>
      </c>
      <c r="D84" s="38">
        <v>1.4</v>
      </c>
      <c r="E84" s="38">
        <v>0.2</v>
      </c>
      <c r="F84" s="38">
        <v>26.4</v>
      </c>
      <c r="G84" s="134">
        <v>120</v>
      </c>
      <c r="H84" s="135"/>
    </row>
    <row r="85" spans="1:8" x14ac:dyDescent="0.3">
      <c r="A85" s="98">
        <v>741</v>
      </c>
      <c r="B85" s="35" t="s">
        <v>59</v>
      </c>
      <c r="C85" s="36">
        <v>100</v>
      </c>
      <c r="D85" s="36">
        <v>4.3</v>
      </c>
      <c r="E85" s="36">
        <v>2.1</v>
      </c>
      <c r="F85" s="36">
        <v>44</v>
      </c>
      <c r="G85" s="134">
        <v>213</v>
      </c>
      <c r="H85" s="135"/>
    </row>
    <row r="86" spans="1:8" x14ac:dyDescent="0.3">
      <c r="A86" s="43"/>
      <c r="B86" s="35" t="s">
        <v>10</v>
      </c>
      <c r="C86" s="36">
        <f>SUM(C84:C85)</f>
        <v>300</v>
      </c>
      <c r="D86" s="36">
        <f>SUM(D84:D85)</f>
        <v>5.6999999999999993</v>
      </c>
      <c r="E86" s="36">
        <f>SUM(E84:E85)</f>
        <v>2.3000000000000003</v>
      </c>
      <c r="F86" s="36">
        <f>SUM(F84:F85)</f>
        <v>70.400000000000006</v>
      </c>
      <c r="G86" s="134">
        <f>SUM(G84:H85)</f>
        <v>333</v>
      </c>
      <c r="H86" s="135"/>
    </row>
    <row r="87" spans="1:8" x14ac:dyDescent="0.3">
      <c r="A87" s="43"/>
      <c r="B87" s="42" t="s">
        <v>11</v>
      </c>
      <c r="C87" s="41">
        <f>C71+C81+C86</f>
        <v>1530</v>
      </c>
      <c r="D87" s="41">
        <f>D71+D81+D86</f>
        <v>62.578000000000003</v>
      </c>
      <c r="E87" s="41">
        <f>E71+E81+E86</f>
        <v>54.319999999999993</v>
      </c>
      <c r="F87" s="41">
        <f>F71+F81+F86</f>
        <v>257.81000000000006</v>
      </c>
      <c r="G87" s="136">
        <f>G71+G81+G86</f>
        <v>1767.58</v>
      </c>
      <c r="H87" s="137"/>
    </row>
    <row r="88" spans="1:8" ht="21" thickBot="1" x14ac:dyDescent="0.35">
      <c r="A88" s="82"/>
      <c r="B88" s="75"/>
      <c r="C88" s="75"/>
      <c r="D88" s="75"/>
      <c r="E88" s="75"/>
      <c r="F88" s="75"/>
      <c r="G88" s="157">
        <f>G87/2350</f>
        <v>0.75216170212765954</v>
      </c>
      <c r="H88" s="158"/>
    </row>
    <row r="89" spans="1:8" x14ac:dyDescent="0.3">
      <c r="A89" s="81"/>
      <c r="B89" s="63"/>
      <c r="C89" s="63"/>
      <c r="D89" s="63"/>
      <c r="E89" s="63"/>
      <c r="F89" s="63"/>
      <c r="G89" s="63"/>
      <c r="H89" s="62"/>
    </row>
    <row r="90" spans="1:8" ht="21" thickBot="1" x14ac:dyDescent="0.35">
      <c r="A90" s="60"/>
      <c r="B90" s="60"/>
      <c r="C90" s="60"/>
      <c r="D90" s="60"/>
      <c r="E90" s="60"/>
      <c r="F90" s="60"/>
      <c r="G90" s="60"/>
      <c r="H90" s="60"/>
    </row>
    <row r="91" spans="1:8" ht="39" customHeight="1" x14ac:dyDescent="0.3">
      <c r="A91" s="138" t="s">
        <v>22</v>
      </c>
      <c r="B91" s="140" t="s">
        <v>1</v>
      </c>
      <c r="C91" s="142" t="s">
        <v>36</v>
      </c>
      <c r="D91" s="59" t="s">
        <v>2</v>
      </c>
      <c r="E91" s="59"/>
      <c r="F91" s="59"/>
      <c r="G91" s="59" t="s">
        <v>6</v>
      </c>
      <c r="H91" s="58"/>
    </row>
    <row r="92" spans="1:8" x14ac:dyDescent="0.3">
      <c r="A92" s="139"/>
      <c r="B92" s="141"/>
      <c r="C92" s="143"/>
      <c r="D92" s="42" t="s">
        <v>3</v>
      </c>
      <c r="E92" s="42" t="s">
        <v>4</v>
      </c>
      <c r="F92" s="42" t="s">
        <v>5</v>
      </c>
      <c r="G92" s="42" t="s">
        <v>7</v>
      </c>
      <c r="H92" s="57"/>
    </row>
    <row r="93" spans="1:8" x14ac:dyDescent="0.2">
      <c r="A93" s="144" t="s">
        <v>15</v>
      </c>
      <c r="B93" s="145"/>
      <c r="C93" s="145"/>
      <c r="D93" s="145"/>
      <c r="E93" s="145"/>
      <c r="F93" s="145"/>
      <c r="G93" s="145"/>
      <c r="H93" s="146"/>
    </row>
    <row r="94" spans="1:8" x14ac:dyDescent="0.3">
      <c r="A94" s="34">
        <v>175</v>
      </c>
      <c r="B94" s="52" t="s">
        <v>105</v>
      </c>
      <c r="C94" s="36">
        <v>200</v>
      </c>
      <c r="D94" s="36">
        <v>5.8</v>
      </c>
      <c r="E94" s="36">
        <v>6.9</v>
      </c>
      <c r="F94" s="36">
        <v>36.1</v>
      </c>
      <c r="G94" s="134">
        <v>220.2</v>
      </c>
      <c r="H94" s="135"/>
    </row>
    <row r="95" spans="1:8" x14ac:dyDescent="0.3">
      <c r="A95" s="34" t="s">
        <v>35</v>
      </c>
      <c r="B95" s="52" t="s">
        <v>50</v>
      </c>
      <c r="C95" s="38">
        <v>40</v>
      </c>
      <c r="D95" s="38">
        <v>2.6</v>
      </c>
      <c r="E95" s="38">
        <v>0.8</v>
      </c>
      <c r="F95" s="38">
        <v>18.399999999999999</v>
      </c>
      <c r="G95" s="134">
        <v>92</v>
      </c>
      <c r="H95" s="135"/>
    </row>
    <row r="96" spans="1:8" x14ac:dyDescent="0.3">
      <c r="A96" s="50">
        <v>15</v>
      </c>
      <c r="B96" s="94" t="s">
        <v>49</v>
      </c>
      <c r="C96" s="41">
        <v>10</v>
      </c>
      <c r="D96" s="41">
        <v>2.2999999999999998</v>
      </c>
      <c r="E96" s="41">
        <v>2.95</v>
      </c>
      <c r="F96" s="54">
        <v>0</v>
      </c>
      <c r="G96" s="136">
        <v>47</v>
      </c>
      <c r="H96" s="137"/>
    </row>
    <row r="97" spans="1:8" x14ac:dyDescent="0.3">
      <c r="A97" s="34">
        <v>14</v>
      </c>
      <c r="B97" s="95" t="s">
        <v>0</v>
      </c>
      <c r="C97" s="38">
        <v>10</v>
      </c>
      <c r="D97" s="38">
        <v>0.1</v>
      </c>
      <c r="E97" s="38">
        <v>7.2</v>
      </c>
      <c r="F97" s="38">
        <v>0.13</v>
      </c>
      <c r="G97" s="134">
        <v>65.72</v>
      </c>
      <c r="H97" s="135"/>
    </row>
    <row r="98" spans="1:8" x14ac:dyDescent="0.3">
      <c r="A98" s="50">
        <v>376</v>
      </c>
      <c r="B98" s="42" t="s">
        <v>37</v>
      </c>
      <c r="C98" s="41">
        <v>200</v>
      </c>
      <c r="D98" s="41">
        <v>0.2</v>
      </c>
      <c r="E98" s="41">
        <v>0.1</v>
      </c>
      <c r="F98" s="54">
        <v>15</v>
      </c>
      <c r="G98" s="136">
        <v>60</v>
      </c>
      <c r="H98" s="137"/>
    </row>
    <row r="99" spans="1:8" x14ac:dyDescent="0.3">
      <c r="A99" s="50" t="s">
        <v>35</v>
      </c>
      <c r="B99" s="42" t="s">
        <v>55</v>
      </c>
      <c r="C99" s="41">
        <v>150</v>
      </c>
      <c r="D99" s="41">
        <v>2.1</v>
      </c>
      <c r="E99" s="41">
        <v>0.45</v>
      </c>
      <c r="F99" s="54">
        <v>24</v>
      </c>
      <c r="G99" s="136">
        <v>108.45</v>
      </c>
      <c r="H99" s="137"/>
    </row>
    <row r="100" spans="1:8" x14ac:dyDescent="0.3">
      <c r="A100" s="99"/>
      <c r="B100" s="100" t="s">
        <v>8</v>
      </c>
      <c r="C100" s="97">
        <f>SUM(C94:C99)</f>
        <v>610</v>
      </c>
      <c r="D100" s="97">
        <f>SUM(D94:D99)</f>
        <v>13.099999999999998</v>
      </c>
      <c r="E100" s="97">
        <f>SUM(E94:E99)</f>
        <v>18.400000000000002</v>
      </c>
      <c r="F100" s="97">
        <f>SUM(F94:F99)</f>
        <v>93.63</v>
      </c>
      <c r="G100" s="165">
        <f>SUM(G94:H99)</f>
        <v>593.37</v>
      </c>
      <c r="H100" s="166"/>
    </row>
    <row r="101" spans="1:8" x14ac:dyDescent="0.3">
      <c r="A101" s="70"/>
      <c r="B101" s="78"/>
      <c r="C101" s="53"/>
      <c r="D101" s="80"/>
      <c r="E101" s="80"/>
      <c r="F101" s="80"/>
      <c r="G101" s="149">
        <f>G100/2350</f>
        <v>0.25249787234042553</v>
      </c>
      <c r="H101" s="150"/>
    </row>
    <row r="102" spans="1:8" x14ac:dyDescent="0.3">
      <c r="A102" s="160" t="s">
        <v>113</v>
      </c>
      <c r="B102" s="161"/>
      <c r="C102" s="161"/>
      <c r="D102" s="161"/>
      <c r="E102" s="161"/>
      <c r="F102" s="161"/>
      <c r="G102" s="161"/>
      <c r="H102" s="162"/>
    </row>
    <row r="103" spans="1:8" x14ac:dyDescent="0.3">
      <c r="A103" s="34" t="s">
        <v>35</v>
      </c>
      <c r="B103" s="52" t="s">
        <v>94</v>
      </c>
      <c r="C103" s="111">
        <v>60</v>
      </c>
      <c r="D103" s="111">
        <v>1.5</v>
      </c>
      <c r="E103" s="111">
        <v>3.9</v>
      </c>
      <c r="F103" s="111">
        <v>6.72</v>
      </c>
      <c r="G103" s="154">
        <v>67.2</v>
      </c>
      <c r="H103" s="155"/>
    </row>
    <row r="104" spans="1:8" x14ac:dyDescent="0.3">
      <c r="A104" s="34" t="s">
        <v>90</v>
      </c>
      <c r="B104" s="35" t="s">
        <v>89</v>
      </c>
      <c r="C104" s="36">
        <v>200</v>
      </c>
      <c r="D104" s="36">
        <v>6.33</v>
      </c>
      <c r="E104" s="36">
        <v>5.47</v>
      </c>
      <c r="F104" s="36">
        <v>15.18</v>
      </c>
      <c r="G104" s="134">
        <v>135.1</v>
      </c>
      <c r="H104" s="135"/>
    </row>
    <row r="105" spans="1:8" x14ac:dyDescent="0.3">
      <c r="A105" s="34">
        <v>261</v>
      </c>
      <c r="B105" s="35" t="s">
        <v>127</v>
      </c>
      <c r="C105" s="36">
        <v>90</v>
      </c>
      <c r="D105" s="36">
        <v>16.899999999999999</v>
      </c>
      <c r="E105" s="36">
        <v>9.82</v>
      </c>
      <c r="F105" s="36">
        <v>5.36</v>
      </c>
      <c r="G105" s="167">
        <v>176.4</v>
      </c>
      <c r="H105" s="168"/>
    </row>
    <row r="106" spans="1:8" x14ac:dyDescent="0.3">
      <c r="A106" s="34">
        <v>334</v>
      </c>
      <c r="B106" s="52" t="s">
        <v>31</v>
      </c>
      <c r="C106" s="36">
        <v>150</v>
      </c>
      <c r="D106" s="36">
        <v>5.5</v>
      </c>
      <c r="E106" s="36">
        <v>4.8</v>
      </c>
      <c r="F106" s="36">
        <v>38.299999999999997</v>
      </c>
      <c r="G106" s="134">
        <v>191</v>
      </c>
      <c r="H106" s="135"/>
    </row>
    <row r="107" spans="1:8" x14ac:dyDescent="0.2">
      <c r="A107" s="46" t="s">
        <v>109</v>
      </c>
      <c r="B107" s="45" t="s">
        <v>101</v>
      </c>
      <c r="C107" s="38">
        <v>200</v>
      </c>
      <c r="D107" s="38">
        <v>0.18</v>
      </c>
      <c r="E107" s="38">
        <v>0.1</v>
      </c>
      <c r="F107" s="38">
        <v>9.92</v>
      </c>
      <c r="G107" s="134">
        <v>42.02</v>
      </c>
      <c r="H107" s="135"/>
    </row>
    <row r="108" spans="1:8" x14ac:dyDescent="0.2">
      <c r="A108" s="46" t="s">
        <v>35</v>
      </c>
      <c r="B108" s="45" t="s">
        <v>114</v>
      </c>
      <c r="C108" s="38">
        <v>30</v>
      </c>
      <c r="D108" s="38">
        <v>3.2</v>
      </c>
      <c r="E108" s="38">
        <v>1.4</v>
      </c>
      <c r="F108" s="38">
        <v>13.1</v>
      </c>
      <c r="G108" s="134">
        <v>82.2</v>
      </c>
      <c r="H108" s="135"/>
    </row>
    <row r="109" spans="1:8" x14ac:dyDescent="0.3">
      <c r="A109" s="50" t="s">
        <v>35</v>
      </c>
      <c r="B109" s="35" t="s">
        <v>40</v>
      </c>
      <c r="C109" s="38">
        <v>30</v>
      </c>
      <c r="D109" s="38">
        <v>2.4</v>
      </c>
      <c r="E109" s="38">
        <v>0.5</v>
      </c>
      <c r="F109" s="38">
        <v>12</v>
      </c>
      <c r="G109" s="134">
        <v>66</v>
      </c>
      <c r="H109" s="135"/>
    </row>
    <row r="110" spans="1:8" x14ac:dyDescent="0.3">
      <c r="A110" s="44"/>
      <c r="B110" s="35" t="s">
        <v>9</v>
      </c>
      <c r="C110" s="36">
        <f>SUM(C103:C109)</f>
        <v>760</v>
      </c>
      <c r="D110" s="36">
        <f>SUM(D103:D109)</f>
        <v>36.01</v>
      </c>
      <c r="E110" s="36">
        <f>SUM(E103:E109)</f>
        <v>25.99</v>
      </c>
      <c r="F110" s="36">
        <f>SUM(F103:F109)</f>
        <v>100.58</v>
      </c>
      <c r="G110" s="154">
        <f>SUM(G103:H109)</f>
        <v>759.92000000000007</v>
      </c>
      <c r="H110" s="159"/>
    </row>
    <row r="111" spans="1:8" x14ac:dyDescent="0.3">
      <c r="A111" s="48"/>
      <c r="B111" s="47"/>
      <c r="C111" s="47"/>
      <c r="D111" s="47"/>
      <c r="E111" s="47"/>
      <c r="F111" s="47"/>
      <c r="G111" s="149">
        <f>G110/2350</f>
        <v>0.32337021276595745</v>
      </c>
      <c r="H111" s="150"/>
    </row>
    <row r="112" spans="1:8" x14ac:dyDescent="0.2">
      <c r="A112" s="131" t="s">
        <v>112</v>
      </c>
      <c r="B112" s="132"/>
      <c r="C112" s="132"/>
      <c r="D112" s="132"/>
      <c r="E112" s="132"/>
      <c r="F112" s="132"/>
      <c r="G112" s="132"/>
      <c r="H112" s="133"/>
    </row>
    <row r="113" spans="1:14" x14ac:dyDescent="0.3">
      <c r="A113" s="87" t="s">
        <v>58</v>
      </c>
      <c r="B113" s="45" t="s">
        <v>41</v>
      </c>
      <c r="C113" s="38">
        <v>200</v>
      </c>
      <c r="D113" s="36">
        <v>5.4</v>
      </c>
      <c r="E113" s="38">
        <v>5</v>
      </c>
      <c r="F113" s="38">
        <v>21.6</v>
      </c>
      <c r="G113" s="134">
        <v>158</v>
      </c>
      <c r="H113" s="135"/>
    </row>
    <row r="114" spans="1:14" x14ac:dyDescent="0.3">
      <c r="A114" s="96">
        <v>622</v>
      </c>
      <c r="B114" s="35" t="s">
        <v>124</v>
      </c>
      <c r="C114" s="36">
        <v>100</v>
      </c>
      <c r="D114" s="36">
        <v>4</v>
      </c>
      <c r="E114" s="36">
        <v>2.2999999999999998</v>
      </c>
      <c r="F114" s="36">
        <v>48</v>
      </c>
      <c r="G114" s="134">
        <v>237</v>
      </c>
      <c r="H114" s="135"/>
    </row>
    <row r="115" spans="1:14" x14ac:dyDescent="0.3">
      <c r="A115" s="44"/>
      <c r="B115" s="35" t="s">
        <v>10</v>
      </c>
      <c r="C115" s="36">
        <f>SUM(C113:C114)</f>
        <v>300</v>
      </c>
      <c r="D115" s="36">
        <f>SUM(D113:D114)</f>
        <v>9.4</v>
      </c>
      <c r="E115" s="36">
        <f>SUM(E113:E114)</f>
        <v>7.3</v>
      </c>
      <c r="F115" s="36">
        <f>SUM(F113:F114)</f>
        <v>69.599999999999994</v>
      </c>
      <c r="G115" s="134">
        <f>SUM(G113:H114)</f>
        <v>395</v>
      </c>
      <c r="H115" s="135"/>
    </row>
    <row r="116" spans="1:14" x14ac:dyDescent="0.3">
      <c r="A116" s="44"/>
      <c r="B116" s="35"/>
      <c r="C116" s="35"/>
      <c r="D116" s="79"/>
      <c r="E116" s="79"/>
      <c r="F116" s="79"/>
      <c r="G116" s="149">
        <f>G115/2350</f>
        <v>0.16808510638297872</v>
      </c>
      <c r="H116" s="150"/>
    </row>
    <row r="117" spans="1:14" x14ac:dyDescent="0.3">
      <c r="A117" s="44"/>
      <c r="B117" s="42" t="s">
        <v>11</v>
      </c>
      <c r="C117" s="41">
        <f>C100+C110+C115</f>
        <v>1670</v>
      </c>
      <c r="D117" s="101">
        <f>D100+D110+D115</f>
        <v>58.51</v>
      </c>
      <c r="E117" s="101">
        <f>E100+E110+E115</f>
        <v>51.69</v>
      </c>
      <c r="F117" s="101">
        <f>F100+F110+F115</f>
        <v>263.80999999999995</v>
      </c>
      <c r="G117" s="136">
        <f>G100+G110+G115</f>
        <v>1748.29</v>
      </c>
      <c r="H117" s="137"/>
    </row>
    <row r="118" spans="1:14" ht="21" thickBot="1" x14ac:dyDescent="0.35">
      <c r="A118" s="76"/>
      <c r="B118" s="75"/>
      <c r="C118" s="75"/>
      <c r="D118" s="75"/>
      <c r="E118" s="75"/>
      <c r="F118" s="75"/>
      <c r="G118" s="157">
        <f>G117/2350</f>
        <v>0.74395319148936168</v>
      </c>
      <c r="H118" s="158"/>
    </row>
    <row r="119" spans="1:14" x14ac:dyDescent="0.3">
      <c r="A119" s="74"/>
      <c r="B119" s="73"/>
      <c r="C119" s="63"/>
      <c r="D119" s="63"/>
      <c r="E119" s="63"/>
      <c r="F119" s="63"/>
      <c r="G119" s="63"/>
      <c r="H119" s="62"/>
    </row>
    <row r="120" spans="1:14" x14ac:dyDescent="0.3">
      <c r="A120" s="61"/>
      <c r="B120" s="60" t="s">
        <v>26</v>
      </c>
      <c r="C120" s="60"/>
      <c r="D120" s="60"/>
      <c r="E120" s="60"/>
      <c r="F120" s="60"/>
      <c r="G120" s="60"/>
      <c r="H120" s="60"/>
    </row>
    <row r="121" spans="1:14" x14ac:dyDescent="0.3">
      <c r="A121" s="61"/>
      <c r="B121" s="60"/>
      <c r="C121" s="60"/>
      <c r="D121" s="60"/>
      <c r="E121" s="60"/>
      <c r="F121" s="60"/>
      <c r="G121" s="60"/>
      <c r="H121" s="60"/>
    </row>
    <row r="122" spans="1:14" ht="21" thickBot="1" x14ac:dyDescent="0.35">
      <c r="A122" s="61"/>
      <c r="B122" s="60"/>
      <c r="C122" s="60"/>
      <c r="D122" s="60"/>
      <c r="E122" s="60"/>
      <c r="F122" s="60"/>
      <c r="G122" s="60"/>
      <c r="H122" s="60"/>
    </row>
    <row r="123" spans="1:14" ht="36.75" customHeight="1" x14ac:dyDescent="0.3">
      <c r="A123" s="138" t="s">
        <v>22</v>
      </c>
      <c r="B123" s="140" t="s">
        <v>1</v>
      </c>
      <c r="C123" s="142" t="s">
        <v>36</v>
      </c>
      <c r="D123" s="59" t="s">
        <v>2</v>
      </c>
      <c r="E123" s="59"/>
      <c r="F123" s="59"/>
      <c r="G123" s="59" t="s">
        <v>6</v>
      </c>
      <c r="H123" s="58"/>
    </row>
    <row r="124" spans="1:14" ht="27.75" customHeight="1" x14ac:dyDescent="0.3">
      <c r="A124" s="139"/>
      <c r="B124" s="141"/>
      <c r="C124" s="143"/>
      <c r="D124" s="42" t="s">
        <v>3</v>
      </c>
      <c r="E124" s="42" t="s">
        <v>4</v>
      </c>
      <c r="F124" s="42" t="s">
        <v>5</v>
      </c>
      <c r="G124" s="42" t="s">
        <v>7</v>
      </c>
      <c r="H124" s="57"/>
    </row>
    <row r="125" spans="1:14" x14ac:dyDescent="0.3">
      <c r="A125" s="169" t="s">
        <v>16</v>
      </c>
      <c r="B125" s="170"/>
      <c r="C125" s="170"/>
      <c r="D125" s="170"/>
      <c r="E125" s="170"/>
      <c r="F125" s="170"/>
      <c r="G125" s="170"/>
      <c r="H125" s="171"/>
    </row>
    <row r="126" spans="1:14" x14ac:dyDescent="0.3">
      <c r="A126" s="34">
        <v>224</v>
      </c>
      <c r="B126" s="35" t="s">
        <v>116</v>
      </c>
      <c r="C126" s="118">
        <v>200</v>
      </c>
      <c r="D126" s="120">
        <v>26.6</v>
      </c>
      <c r="E126" s="120">
        <v>13.6</v>
      </c>
      <c r="F126" s="118">
        <v>24.2</v>
      </c>
      <c r="G126" s="134">
        <v>332</v>
      </c>
      <c r="H126" s="135"/>
      <c r="N126" s="3"/>
    </row>
    <row r="127" spans="1:14" x14ac:dyDescent="0.25">
      <c r="A127" s="46" t="s">
        <v>35</v>
      </c>
      <c r="B127" s="45" t="s">
        <v>55</v>
      </c>
      <c r="C127" s="118">
        <v>150</v>
      </c>
      <c r="D127" s="118">
        <v>2.1</v>
      </c>
      <c r="E127" s="118">
        <v>0.45</v>
      </c>
      <c r="F127" s="118">
        <v>24</v>
      </c>
      <c r="G127" s="134">
        <v>108.45</v>
      </c>
      <c r="H127" s="135"/>
      <c r="N127" s="3"/>
    </row>
    <row r="128" spans="1:14" x14ac:dyDescent="0.25">
      <c r="A128" s="46" t="s">
        <v>35</v>
      </c>
      <c r="B128" s="45" t="s">
        <v>50</v>
      </c>
      <c r="C128" s="118">
        <v>30</v>
      </c>
      <c r="D128" s="118">
        <v>1.95</v>
      </c>
      <c r="E128" s="118">
        <v>0.6</v>
      </c>
      <c r="F128" s="118">
        <v>13.8</v>
      </c>
      <c r="G128" s="134">
        <v>69</v>
      </c>
      <c r="H128" s="135"/>
      <c r="N128" s="3"/>
    </row>
    <row r="129" spans="1:14" x14ac:dyDescent="0.25">
      <c r="A129" s="56" t="s">
        <v>104</v>
      </c>
      <c r="B129" s="55" t="s">
        <v>98</v>
      </c>
      <c r="C129" s="121">
        <v>200</v>
      </c>
      <c r="D129" s="121">
        <v>4.5999999999999996</v>
      </c>
      <c r="E129" s="121">
        <v>3.6</v>
      </c>
      <c r="F129" s="121">
        <v>12.6</v>
      </c>
      <c r="G129" s="136">
        <v>100.4</v>
      </c>
      <c r="H129" s="137"/>
      <c r="N129" s="3"/>
    </row>
    <row r="130" spans="1:14" x14ac:dyDescent="0.3">
      <c r="A130" s="71"/>
      <c r="B130" s="35" t="s">
        <v>8</v>
      </c>
      <c r="C130" s="120">
        <f>SUM(C126:C129)</f>
        <v>580</v>
      </c>
      <c r="D130" s="120">
        <f>SUM(D126:D129)</f>
        <v>35.25</v>
      </c>
      <c r="E130" s="120">
        <f>SUM(E126:E129)</f>
        <v>18.25</v>
      </c>
      <c r="F130" s="120">
        <f>SUM(F126:F129)</f>
        <v>74.599999999999994</v>
      </c>
      <c r="G130" s="163">
        <f>SUM(G126:H129)</f>
        <v>609.85</v>
      </c>
      <c r="H130" s="164"/>
      <c r="N130" s="3"/>
    </row>
    <row r="131" spans="1:14" x14ac:dyDescent="0.3">
      <c r="A131" s="70"/>
      <c r="B131" s="47"/>
      <c r="C131" s="69"/>
      <c r="D131" s="47"/>
      <c r="E131" s="47"/>
      <c r="F131" s="47"/>
      <c r="G131" s="149">
        <v>0.25950000000000001</v>
      </c>
      <c r="H131" s="150"/>
      <c r="N131" s="3"/>
    </row>
    <row r="132" spans="1:14" x14ac:dyDescent="0.25">
      <c r="A132" s="131" t="s">
        <v>120</v>
      </c>
      <c r="B132" s="132"/>
      <c r="C132" s="132"/>
      <c r="D132" s="132"/>
      <c r="E132" s="132"/>
      <c r="F132" s="132"/>
      <c r="G132" s="132"/>
      <c r="H132" s="133"/>
      <c r="N132" s="3"/>
    </row>
    <row r="133" spans="1:14" x14ac:dyDescent="0.3">
      <c r="A133" s="34">
        <v>70</v>
      </c>
      <c r="B133" s="35" t="s">
        <v>93</v>
      </c>
      <c r="C133" s="118">
        <v>60</v>
      </c>
      <c r="D133" s="120">
        <v>0.48</v>
      </c>
      <c r="E133" s="120">
        <v>0.12</v>
      </c>
      <c r="F133" s="120">
        <v>1.8</v>
      </c>
      <c r="G133" s="134">
        <v>7.8</v>
      </c>
      <c r="H133" s="135"/>
      <c r="N133" s="3"/>
    </row>
    <row r="134" spans="1:14" x14ac:dyDescent="0.3">
      <c r="A134" s="34" t="s">
        <v>100</v>
      </c>
      <c r="B134" s="35" t="s">
        <v>56</v>
      </c>
      <c r="C134" s="118">
        <v>200</v>
      </c>
      <c r="D134" s="120">
        <v>4.74</v>
      </c>
      <c r="E134" s="120">
        <v>5.8</v>
      </c>
      <c r="F134" s="120">
        <v>13.62</v>
      </c>
      <c r="G134" s="134">
        <v>125.62</v>
      </c>
      <c r="H134" s="135"/>
      <c r="N134" s="3"/>
    </row>
    <row r="135" spans="1:14" s="30" customFormat="1" x14ac:dyDescent="0.3">
      <c r="A135" s="34" t="s">
        <v>111</v>
      </c>
      <c r="B135" s="35" t="s">
        <v>128</v>
      </c>
      <c r="C135" s="118">
        <v>100</v>
      </c>
      <c r="D135" s="120">
        <v>23.4</v>
      </c>
      <c r="E135" s="120">
        <v>27</v>
      </c>
      <c r="F135" s="120">
        <v>5.5</v>
      </c>
      <c r="G135" s="134">
        <v>359.5</v>
      </c>
      <c r="H135" s="135"/>
      <c r="N135" s="31"/>
    </row>
    <row r="136" spans="1:14" x14ac:dyDescent="0.3">
      <c r="A136" s="50">
        <v>128</v>
      </c>
      <c r="B136" s="35" t="s">
        <v>122</v>
      </c>
      <c r="C136" s="118">
        <v>150</v>
      </c>
      <c r="D136" s="120">
        <v>5.4</v>
      </c>
      <c r="E136" s="120">
        <v>9.1999999999999993</v>
      </c>
      <c r="F136" s="120">
        <v>26.4</v>
      </c>
      <c r="G136" s="134">
        <v>210</v>
      </c>
      <c r="H136" s="135"/>
      <c r="N136" s="3"/>
    </row>
    <row r="137" spans="1:14" x14ac:dyDescent="0.3">
      <c r="A137" s="50">
        <v>639</v>
      </c>
      <c r="B137" s="35" t="s">
        <v>73</v>
      </c>
      <c r="C137" s="120">
        <v>200</v>
      </c>
      <c r="D137" s="120">
        <v>0.17</v>
      </c>
      <c r="E137" s="120">
        <v>0.04</v>
      </c>
      <c r="F137" s="120">
        <v>23.1</v>
      </c>
      <c r="G137" s="134">
        <v>93.5</v>
      </c>
      <c r="H137" s="135"/>
      <c r="N137" s="3"/>
    </row>
    <row r="138" spans="1:14" x14ac:dyDescent="0.25">
      <c r="A138" s="46" t="s">
        <v>35</v>
      </c>
      <c r="B138" s="45" t="s">
        <v>114</v>
      </c>
      <c r="C138" s="118">
        <v>20</v>
      </c>
      <c r="D138" s="118">
        <v>2.13</v>
      </c>
      <c r="E138" s="118">
        <v>0.93</v>
      </c>
      <c r="F138" s="118">
        <v>8.73</v>
      </c>
      <c r="G138" s="134">
        <v>54.8</v>
      </c>
      <c r="H138" s="135"/>
      <c r="N138" s="3"/>
    </row>
    <row r="139" spans="1:14" x14ac:dyDescent="0.3">
      <c r="A139" s="50" t="s">
        <v>35</v>
      </c>
      <c r="B139" s="35" t="s">
        <v>40</v>
      </c>
      <c r="C139" s="118">
        <v>20</v>
      </c>
      <c r="D139" s="118">
        <v>1.6</v>
      </c>
      <c r="E139" s="118">
        <v>0.33</v>
      </c>
      <c r="F139" s="118">
        <v>8</v>
      </c>
      <c r="G139" s="134">
        <v>44</v>
      </c>
      <c r="H139" s="135"/>
      <c r="N139" s="3"/>
    </row>
    <row r="140" spans="1:14" x14ac:dyDescent="0.3">
      <c r="A140" s="44"/>
      <c r="B140" s="35" t="s">
        <v>9</v>
      </c>
      <c r="C140" s="118">
        <f>SUM(C133:C139)</f>
        <v>750</v>
      </c>
      <c r="D140" s="118">
        <v>37.92</v>
      </c>
      <c r="E140" s="118">
        <f>SUM(E133:E139)</f>
        <v>43.42</v>
      </c>
      <c r="F140" s="118">
        <v>86.43</v>
      </c>
      <c r="G140" s="134">
        <f>G133+G134+G135+G136+G137+G138+G139</f>
        <v>895.22</v>
      </c>
      <c r="H140" s="135"/>
      <c r="N140" s="3"/>
    </row>
    <row r="141" spans="1:14" x14ac:dyDescent="0.3">
      <c r="A141" s="48"/>
      <c r="B141" s="47"/>
      <c r="C141" s="47"/>
      <c r="D141" s="47"/>
      <c r="E141" s="47"/>
      <c r="F141" s="47"/>
      <c r="G141" s="149">
        <v>0.38090000000000002</v>
      </c>
      <c r="H141" s="150"/>
      <c r="N141" s="3"/>
    </row>
    <row r="142" spans="1:14" x14ac:dyDescent="0.25">
      <c r="A142" s="131"/>
      <c r="B142" s="132"/>
      <c r="C142" s="132"/>
      <c r="D142" s="132"/>
      <c r="E142" s="132"/>
      <c r="F142" s="132"/>
      <c r="G142" s="132"/>
      <c r="H142" s="133"/>
      <c r="N142" s="3"/>
    </row>
    <row r="143" spans="1:14" x14ac:dyDescent="0.25">
      <c r="A143" s="46" t="s">
        <v>35</v>
      </c>
      <c r="B143" s="45" t="s">
        <v>41</v>
      </c>
      <c r="C143" s="118">
        <v>200</v>
      </c>
      <c r="D143" s="118">
        <v>5.4</v>
      </c>
      <c r="E143" s="118">
        <v>5</v>
      </c>
      <c r="F143" s="122">
        <v>21.6</v>
      </c>
      <c r="G143" s="134">
        <v>158</v>
      </c>
      <c r="H143" s="135"/>
      <c r="N143" s="3"/>
    </row>
    <row r="144" spans="1:14" x14ac:dyDescent="0.3">
      <c r="A144" s="87">
        <v>638</v>
      </c>
      <c r="B144" s="45" t="s">
        <v>124</v>
      </c>
      <c r="C144" s="118">
        <v>100</v>
      </c>
      <c r="D144" s="120">
        <v>3.3</v>
      </c>
      <c r="E144" s="118">
        <v>7.3</v>
      </c>
      <c r="F144" s="118">
        <v>26.4</v>
      </c>
      <c r="G144" s="134">
        <v>179</v>
      </c>
      <c r="H144" s="135"/>
      <c r="N144" s="3"/>
    </row>
    <row r="145" spans="1:14" x14ac:dyDescent="0.3">
      <c r="A145" s="43"/>
      <c r="B145" s="35" t="s">
        <v>10</v>
      </c>
      <c r="C145" s="120">
        <f>SUM(C143:C144)</f>
        <v>300</v>
      </c>
      <c r="D145" s="120">
        <v>8.6999999999999993</v>
      </c>
      <c r="E145" s="120">
        <f>SUM(E143:E144)</f>
        <v>12.3</v>
      </c>
      <c r="F145" s="120">
        <v>48</v>
      </c>
      <c r="G145" s="167">
        <v>337</v>
      </c>
      <c r="H145" s="168"/>
      <c r="N145" s="3"/>
    </row>
    <row r="146" spans="1:14" x14ac:dyDescent="0.3">
      <c r="A146" s="43"/>
      <c r="B146" s="35"/>
      <c r="C146" s="35"/>
      <c r="D146" s="35"/>
      <c r="E146" s="35"/>
      <c r="F146" s="35"/>
      <c r="G146" s="149">
        <f>G145/2720</f>
        <v>0.12389705882352942</v>
      </c>
      <c r="H146" s="150"/>
    </row>
    <row r="147" spans="1:14" x14ac:dyDescent="0.3">
      <c r="A147" s="44"/>
      <c r="B147" s="42" t="s">
        <v>11</v>
      </c>
      <c r="C147" s="41">
        <f>C130+C140+C145</f>
        <v>1630</v>
      </c>
      <c r="D147" s="41">
        <f>D130+D140+D145</f>
        <v>81.87</v>
      </c>
      <c r="E147" s="41">
        <f>E130+E140+E145</f>
        <v>73.97</v>
      </c>
      <c r="F147" s="41">
        <f>F130+F140+F145</f>
        <v>209.03</v>
      </c>
      <c r="G147" s="136">
        <f>G130+G140+G145</f>
        <v>1842.0700000000002</v>
      </c>
      <c r="H147" s="137"/>
    </row>
    <row r="148" spans="1:14" ht="21" thickBot="1" x14ac:dyDescent="0.35">
      <c r="A148" s="86"/>
      <c r="B148" s="85"/>
      <c r="C148" s="84"/>
      <c r="D148" s="84"/>
      <c r="E148" s="84"/>
      <c r="F148" s="84"/>
      <c r="G148" s="157">
        <v>0.78390000000000004</v>
      </c>
      <c r="H148" s="158"/>
    </row>
    <row r="149" spans="1:14" x14ac:dyDescent="0.3">
      <c r="A149" s="74"/>
      <c r="B149" s="73"/>
      <c r="C149" s="63"/>
      <c r="D149" s="63"/>
      <c r="E149" s="63"/>
      <c r="F149" s="63"/>
      <c r="G149" s="63"/>
      <c r="H149" s="62"/>
    </row>
    <row r="150" spans="1:14" x14ac:dyDescent="0.3">
      <c r="A150" s="61"/>
      <c r="B150" s="60" t="s">
        <v>27</v>
      </c>
      <c r="C150" s="60"/>
      <c r="D150" s="60"/>
      <c r="E150" s="60"/>
      <c r="F150" s="60"/>
      <c r="G150" s="60"/>
      <c r="H150" s="60"/>
    </row>
    <row r="151" spans="1:14" x14ac:dyDescent="0.3">
      <c r="A151" s="61"/>
      <c r="B151" s="60"/>
      <c r="C151" s="60"/>
      <c r="D151" s="60"/>
      <c r="E151" s="60"/>
      <c r="F151" s="60"/>
      <c r="G151" s="60"/>
      <c r="H151" s="60"/>
    </row>
    <row r="152" spans="1:14" ht="21" thickBot="1" x14ac:dyDescent="0.35">
      <c r="A152" s="61"/>
      <c r="B152" s="60"/>
      <c r="C152" s="60"/>
      <c r="D152" s="60"/>
      <c r="E152" s="60"/>
      <c r="F152" s="60"/>
      <c r="G152" s="60"/>
      <c r="H152" s="60"/>
    </row>
    <row r="153" spans="1:14" ht="40.5" customHeight="1" x14ac:dyDescent="0.3">
      <c r="A153" s="138" t="s">
        <v>22</v>
      </c>
      <c r="B153" s="140" t="s">
        <v>1</v>
      </c>
      <c r="C153" s="142" t="s">
        <v>36</v>
      </c>
      <c r="D153" s="59" t="s">
        <v>2</v>
      </c>
      <c r="E153" s="59"/>
      <c r="F153" s="59"/>
      <c r="G153" s="59" t="s">
        <v>6</v>
      </c>
      <c r="H153" s="58"/>
    </row>
    <row r="154" spans="1:14" x14ac:dyDescent="0.3">
      <c r="A154" s="139"/>
      <c r="B154" s="141"/>
      <c r="C154" s="143"/>
      <c r="D154" s="42" t="s">
        <v>3</v>
      </c>
      <c r="E154" s="42" t="s">
        <v>4</v>
      </c>
      <c r="F154" s="42" t="s">
        <v>5</v>
      </c>
      <c r="G154" s="42" t="s">
        <v>7</v>
      </c>
      <c r="H154" s="57"/>
    </row>
    <row r="155" spans="1:14" x14ac:dyDescent="0.3">
      <c r="A155" s="172" t="s">
        <v>17</v>
      </c>
      <c r="B155" s="173"/>
      <c r="C155" s="173"/>
      <c r="D155" s="173"/>
      <c r="E155" s="173"/>
      <c r="F155" s="173"/>
      <c r="G155" s="173"/>
      <c r="H155" s="174"/>
    </row>
    <row r="156" spans="1:14" x14ac:dyDescent="0.3">
      <c r="A156" s="46">
        <v>181</v>
      </c>
      <c r="B156" s="45" t="s">
        <v>48</v>
      </c>
      <c r="C156" s="108">
        <v>200</v>
      </c>
      <c r="D156" s="108">
        <v>7.82</v>
      </c>
      <c r="E156" s="108">
        <v>7.04</v>
      </c>
      <c r="F156" s="108">
        <v>40.6</v>
      </c>
      <c r="G156" s="175">
        <v>257.32</v>
      </c>
      <c r="H156" s="176"/>
    </row>
    <row r="157" spans="1:14" x14ac:dyDescent="0.3">
      <c r="A157" s="34" t="s">
        <v>35</v>
      </c>
      <c r="B157" s="52" t="s">
        <v>50</v>
      </c>
      <c r="C157" s="38">
        <v>40</v>
      </c>
      <c r="D157" s="38">
        <v>2.6</v>
      </c>
      <c r="E157" s="38">
        <v>0.8</v>
      </c>
      <c r="F157" s="38">
        <v>18.399999999999999</v>
      </c>
      <c r="G157" s="134">
        <v>92</v>
      </c>
      <c r="H157" s="135"/>
    </row>
    <row r="158" spans="1:14" x14ac:dyDescent="0.3">
      <c r="A158" s="50">
        <v>15</v>
      </c>
      <c r="B158" s="94" t="s">
        <v>49</v>
      </c>
      <c r="C158" s="41">
        <v>10</v>
      </c>
      <c r="D158" s="41">
        <v>2.2999999999999998</v>
      </c>
      <c r="E158" s="41">
        <v>2.95</v>
      </c>
      <c r="F158" s="54">
        <v>0</v>
      </c>
      <c r="G158" s="136">
        <v>47</v>
      </c>
      <c r="H158" s="137"/>
    </row>
    <row r="159" spans="1:14" x14ac:dyDescent="0.3">
      <c r="A159" s="34">
        <v>14</v>
      </c>
      <c r="B159" s="95" t="s">
        <v>0</v>
      </c>
      <c r="C159" s="38">
        <v>10</v>
      </c>
      <c r="D159" s="38">
        <v>0.1</v>
      </c>
      <c r="E159" s="38">
        <v>7.2</v>
      </c>
      <c r="F159" s="38">
        <v>0.13</v>
      </c>
      <c r="G159" s="134">
        <v>65.72</v>
      </c>
      <c r="H159" s="135"/>
    </row>
    <row r="160" spans="1:14" x14ac:dyDescent="0.2">
      <c r="A160" s="56">
        <v>377</v>
      </c>
      <c r="B160" s="55" t="s">
        <v>51</v>
      </c>
      <c r="C160" s="54">
        <v>200</v>
      </c>
      <c r="D160" s="54">
        <v>0.2</v>
      </c>
      <c r="E160" s="54">
        <v>0</v>
      </c>
      <c r="F160" s="54">
        <v>10.199999999999999</v>
      </c>
      <c r="G160" s="136">
        <v>41</v>
      </c>
      <c r="H160" s="137"/>
    </row>
    <row r="161" spans="1:8" x14ac:dyDescent="0.3">
      <c r="A161" s="50" t="s">
        <v>35</v>
      </c>
      <c r="B161" s="42" t="s">
        <v>55</v>
      </c>
      <c r="C161" s="41">
        <v>150</v>
      </c>
      <c r="D161" s="41">
        <v>2.1</v>
      </c>
      <c r="E161" s="41">
        <v>0.45</v>
      </c>
      <c r="F161" s="54">
        <v>24</v>
      </c>
      <c r="G161" s="136">
        <v>108.45</v>
      </c>
      <c r="H161" s="137"/>
    </row>
    <row r="162" spans="1:8" ht="23.25" customHeight="1" x14ac:dyDescent="0.3">
      <c r="A162" s="71"/>
      <c r="B162" s="35" t="s">
        <v>8</v>
      </c>
      <c r="C162" s="97">
        <f>SUM(C156:C161)</f>
        <v>610</v>
      </c>
      <c r="D162" s="36">
        <f>SUM(D156:D161)</f>
        <v>15.119999999999997</v>
      </c>
      <c r="E162" s="36">
        <f>SUM(E156:E161)</f>
        <v>18.439999999999998</v>
      </c>
      <c r="F162" s="36">
        <f>SUM(F156:F161)</f>
        <v>93.33</v>
      </c>
      <c r="G162" s="163">
        <f>SUM(G156:H161)</f>
        <v>611.49</v>
      </c>
      <c r="H162" s="164"/>
    </row>
    <row r="163" spans="1:8" ht="23.25" customHeight="1" x14ac:dyDescent="0.3">
      <c r="A163" s="70"/>
      <c r="B163" s="47"/>
      <c r="C163" s="53"/>
      <c r="D163" s="47"/>
      <c r="E163" s="47"/>
      <c r="F163" s="47"/>
      <c r="G163" s="149">
        <f>G162/2350</f>
        <v>0.26020851063829786</v>
      </c>
      <c r="H163" s="150"/>
    </row>
    <row r="164" spans="1:8" x14ac:dyDescent="0.3">
      <c r="A164" s="160" t="s">
        <v>113</v>
      </c>
      <c r="B164" s="161"/>
      <c r="C164" s="161"/>
      <c r="D164" s="161"/>
      <c r="E164" s="161"/>
      <c r="F164" s="161"/>
      <c r="G164" s="161"/>
      <c r="H164" s="162"/>
    </row>
    <row r="165" spans="1:8" x14ac:dyDescent="0.3">
      <c r="A165" s="34">
        <v>131</v>
      </c>
      <c r="B165" s="52" t="s">
        <v>60</v>
      </c>
      <c r="C165" s="36">
        <v>60</v>
      </c>
      <c r="D165" s="51">
        <v>1.806</v>
      </c>
      <c r="E165" s="51">
        <v>0.114</v>
      </c>
      <c r="F165" s="51">
        <v>3.786</v>
      </c>
      <c r="G165" s="154">
        <v>23.28</v>
      </c>
      <c r="H165" s="155"/>
    </row>
    <row r="166" spans="1:8" x14ac:dyDescent="0.3">
      <c r="A166" s="34" t="s">
        <v>23</v>
      </c>
      <c r="B166" s="52" t="s">
        <v>91</v>
      </c>
      <c r="C166" s="36">
        <v>200</v>
      </c>
      <c r="D166" s="36">
        <v>3.56</v>
      </c>
      <c r="E166" s="36">
        <v>3.26</v>
      </c>
      <c r="F166" s="36">
        <v>14.57</v>
      </c>
      <c r="G166" s="134">
        <v>107.67</v>
      </c>
      <c r="H166" s="135"/>
    </row>
    <row r="167" spans="1:8" x14ac:dyDescent="0.3">
      <c r="A167" s="34" t="s">
        <v>86</v>
      </c>
      <c r="B167" s="35" t="s">
        <v>118</v>
      </c>
      <c r="C167" s="109">
        <v>90</v>
      </c>
      <c r="D167" s="109">
        <v>10.88</v>
      </c>
      <c r="E167" s="109">
        <v>11.77</v>
      </c>
      <c r="F167" s="109">
        <v>9.82</v>
      </c>
      <c r="G167" s="134">
        <v>98.32</v>
      </c>
      <c r="H167" s="135"/>
    </row>
    <row r="168" spans="1:8" x14ac:dyDescent="0.3">
      <c r="A168" s="34">
        <v>198</v>
      </c>
      <c r="B168" s="35" t="s">
        <v>70</v>
      </c>
      <c r="C168" s="108">
        <v>150</v>
      </c>
      <c r="D168" s="109">
        <v>10.9</v>
      </c>
      <c r="E168" s="109">
        <v>3.71</v>
      </c>
      <c r="F168" s="109">
        <v>35.909999999999997</v>
      </c>
      <c r="G168" s="134">
        <v>236.49</v>
      </c>
      <c r="H168" s="135"/>
    </row>
    <row r="169" spans="1:8" x14ac:dyDescent="0.2">
      <c r="A169" s="46">
        <v>551</v>
      </c>
      <c r="B169" s="45" t="s">
        <v>54</v>
      </c>
      <c r="C169" s="38">
        <v>200</v>
      </c>
      <c r="D169" s="38">
        <v>1.92</v>
      </c>
      <c r="E169" s="38">
        <v>0.12</v>
      </c>
      <c r="F169" s="38">
        <v>25.86</v>
      </c>
      <c r="G169" s="134">
        <v>151</v>
      </c>
      <c r="H169" s="135"/>
    </row>
    <row r="170" spans="1:8" x14ac:dyDescent="0.2">
      <c r="A170" s="46" t="s">
        <v>35</v>
      </c>
      <c r="B170" s="45" t="s">
        <v>114</v>
      </c>
      <c r="C170" s="38">
        <v>30</v>
      </c>
      <c r="D170" s="38">
        <v>3.2</v>
      </c>
      <c r="E170" s="38">
        <v>1.4</v>
      </c>
      <c r="F170" s="38">
        <v>13.1</v>
      </c>
      <c r="G170" s="134">
        <v>82.2</v>
      </c>
      <c r="H170" s="135"/>
    </row>
    <row r="171" spans="1:8" x14ac:dyDescent="0.3">
      <c r="A171" s="50" t="s">
        <v>35</v>
      </c>
      <c r="B171" s="35" t="s">
        <v>40</v>
      </c>
      <c r="C171" s="38">
        <v>30</v>
      </c>
      <c r="D171" s="38">
        <v>2.4</v>
      </c>
      <c r="E171" s="38">
        <v>0.5</v>
      </c>
      <c r="F171" s="38">
        <v>12</v>
      </c>
      <c r="G171" s="134">
        <v>66</v>
      </c>
      <c r="H171" s="135"/>
    </row>
    <row r="172" spans="1:8" x14ac:dyDescent="0.3">
      <c r="A172" s="44"/>
      <c r="B172" s="35" t="s">
        <v>9</v>
      </c>
      <c r="C172" s="36">
        <f>SUM(C165:C171)</f>
        <v>760</v>
      </c>
      <c r="D172" s="51">
        <f>SUM(D165:D171)</f>
        <v>34.666000000000004</v>
      </c>
      <c r="E172" s="51">
        <f>SUM(E165:E171)</f>
        <v>20.873999999999999</v>
      </c>
      <c r="F172" s="51">
        <f>SUM(F165:F171)</f>
        <v>115.04599999999999</v>
      </c>
      <c r="G172" s="134">
        <f>SUM(G165:H171)</f>
        <v>764.96</v>
      </c>
      <c r="H172" s="135"/>
    </row>
    <row r="173" spans="1:8" x14ac:dyDescent="0.3">
      <c r="A173" s="48"/>
      <c r="B173" s="47"/>
      <c r="C173" s="47"/>
      <c r="D173" s="47"/>
      <c r="E173" s="47"/>
      <c r="F173" s="47"/>
      <c r="G173" s="149">
        <f>G172/2350</f>
        <v>0.32551489361702129</v>
      </c>
      <c r="H173" s="150"/>
    </row>
    <row r="174" spans="1:8" x14ac:dyDescent="0.3">
      <c r="A174" s="160" t="s">
        <v>112</v>
      </c>
      <c r="B174" s="161"/>
      <c r="C174" s="161"/>
      <c r="D174" s="161"/>
      <c r="E174" s="161"/>
      <c r="F174" s="161"/>
      <c r="G174" s="161"/>
      <c r="H174" s="162"/>
    </row>
    <row r="175" spans="1:8" x14ac:dyDescent="0.3">
      <c r="A175" s="87" t="s">
        <v>58</v>
      </c>
      <c r="B175" s="45" t="s">
        <v>41</v>
      </c>
      <c r="C175" s="38">
        <v>200</v>
      </c>
      <c r="D175" s="36">
        <v>5.4</v>
      </c>
      <c r="E175" s="38">
        <v>5</v>
      </c>
      <c r="F175" s="38">
        <v>21.6</v>
      </c>
      <c r="G175" s="134">
        <v>158</v>
      </c>
      <c r="H175" s="135"/>
    </row>
    <row r="176" spans="1:8" x14ac:dyDescent="0.3">
      <c r="A176" s="96">
        <v>535</v>
      </c>
      <c r="B176" s="35" t="s">
        <v>67</v>
      </c>
      <c r="C176" s="38">
        <v>100</v>
      </c>
      <c r="D176" s="36">
        <v>3.6</v>
      </c>
      <c r="E176" s="36">
        <v>7.9</v>
      </c>
      <c r="F176" s="36">
        <v>27.7</v>
      </c>
      <c r="G176" s="134">
        <v>189</v>
      </c>
      <c r="H176" s="135"/>
    </row>
    <row r="177" spans="1:8" x14ac:dyDescent="0.3">
      <c r="A177" s="43"/>
      <c r="B177" s="35" t="s">
        <v>10</v>
      </c>
      <c r="C177" s="36">
        <v>300</v>
      </c>
      <c r="D177" s="36">
        <f>SUM(D175:D176)</f>
        <v>9</v>
      </c>
      <c r="E177" s="36">
        <f>SUM(E175:E176)</f>
        <v>12.9</v>
      </c>
      <c r="F177" s="36">
        <f>SUM(F175:F176)</f>
        <v>49.3</v>
      </c>
      <c r="G177" s="154">
        <f>SUM(G175:H176)</f>
        <v>347</v>
      </c>
      <c r="H177" s="159"/>
    </row>
    <row r="178" spans="1:8" x14ac:dyDescent="0.3">
      <c r="A178" s="43"/>
      <c r="B178" s="35"/>
      <c r="C178" s="35"/>
      <c r="D178" s="36"/>
      <c r="E178" s="36"/>
      <c r="F178" s="36"/>
      <c r="G178" s="149">
        <f>G177/2350</f>
        <v>0.14765957446808511</v>
      </c>
      <c r="H178" s="150"/>
    </row>
    <row r="179" spans="1:8" x14ac:dyDescent="0.3">
      <c r="A179" s="102"/>
      <c r="B179" s="103" t="s">
        <v>11</v>
      </c>
      <c r="C179" s="104">
        <f>C162+C172+C177</f>
        <v>1670</v>
      </c>
      <c r="D179" s="104">
        <f>D172+D177+D162</f>
        <v>58.786000000000001</v>
      </c>
      <c r="E179" s="104">
        <f>E172+E177+E162</f>
        <v>52.213999999999999</v>
      </c>
      <c r="F179" s="104">
        <f>F172+F177+F162</f>
        <v>257.67599999999999</v>
      </c>
      <c r="G179" s="177">
        <f>G172+G177+G162</f>
        <v>1723.45</v>
      </c>
      <c r="H179" s="178"/>
    </row>
    <row r="180" spans="1:8" ht="21" thickBot="1" x14ac:dyDescent="0.35">
      <c r="A180" s="76"/>
      <c r="B180" s="75"/>
      <c r="C180" s="75"/>
      <c r="D180" s="75"/>
      <c r="E180" s="75"/>
      <c r="F180" s="75"/>
      <c r="G180" s="157">
        <f>G179/2350</f>
        <v>0.7333829787234043</v>
      </c>
      <c r="H180" s="158"/>
    </row>
    <row r="181" spans="1:8" x14ac:dyDescent="0.3">
      <c r="A181" s="74"/>
      <c r="B181" s="73"/>
      <c r="C181" s="63"/>
      <c r="D181" s="63"/>
      <c r="E181" s="63"/>
      <c r="F181" s="63"/>
      <c r="G181" s="63"/>
      <c r="H181" s="62"/>
    </row>
    <row r="182" spans="1:8" x14ac:dyDescent="0.3">
      <c r="A182" s="61"/>
      <c r="B182" s="67" t="s">
        <v>30</v>
      </c>
      <c r="C182" s="67"/>
      <c r="D182" s="67"/>
      <c r="E182" s="67"/>
      <c r="F182" s="67"/>
      <c r="G182" s="67"/>
      <c r="H182" s="67"/>
    </row>
    <row r="183" spans="1:8" x14ac:dyDescent="0.3">
      <c r="A183" s="61"/>
      <c r="B183" s="67"/>
      <c r="C183" s="67"/>
      <c r="D183" s="67"/>
      <c r="E183" s="67"/>
      <c r="F183" s="67"/>
      <c r="G183" s="67"/>
      <c r="H183" s="67"/>
    </row>
    <row r="184" spans="1:8" ht="21" thickBot="1" x14ac:dyDescent="0.35">
      <c r="A184" s="61"/>
      <c r="B184" s="67"/>
      <c r="C184" s="67"/>
      <c r="D184" s="67"/>
      <c r="E184" s="67"/>
      <c r="F184" s="67"/>
      <c r="G184" s="67"/>
      <c r="H184" s="67"/>
    </row>
    <row r="185" spans="1:8" ht="44.25" customHeight="1" x14ac:dyDescent="0.3">
      <c r="A185" s="138" t="s">
        <v>22</v>
      </c>
      <c r="B185" s="140" t="s">
        <v>1</v>
      </c>
      <c r="C185" s="142" t="s">
        <v>36</v>
      </c>
      <c r="D185" s="59" t="s">
        <v>2</v>
      </c>
      <c r="E185" s="59"/>
      <c r="F185" s="59"/>
      <c r="G185" s="59" t="s">
        <v>6</v>
      </c>
      <c r="H185" s="58"/>
    </row>
    <row r="186" spans="1:8" x14ac:dyDescent="0.3">
      <c r="A186" s="139"/>
      <c r="B186" s="141"/>
      <c r="C186" s="143"/>
      <c r="D186" s="42" t="s">
        <v>3</v>
      </c>
      <c r="E186" s="42" t="s">
        <v>4</v>
      </c>
      <c r="F186" s="42" t="s">
        <v>5</v>
      </c>
      <c r="G186" s="42" t="s">
        <v>7</v>
      </c>
      <c r="H186" s="57"/>
    </row>
    <row r="187" spans="1:8" ht="23.25" customHeight="1" x14ac:dyDescent="0.3">
      <c r="A187" s="169" t="s">
        <v>18</v>
      </c>
      <c r="B187" s="170"/>
      <c r="C187" s="170"/>
      <c r="D187" s="170"/>
      <c r="E187" s="170"/>
      <c r="F187" s="170"/>
      <c r="G187" s="170"/>
      <c r="H187" s="171"/>
    </row>
    <row r="188" spans="1:8" x14ac:dyDescent="0.3">
      <c r="A188" s="34">
        <v>210</v>
      </c>
      <c r="B188" s="52" t="s">
        <v>68</v>
      </c>
      <c r="C188" s="36">
        <v>150</v>
      </c>
      <c r="D188" s="36">
        <v>11.3</v>
      </c>
      <c r="E188" s="36">
        <v>19.5</v>
      </c>
      <c r="F188" s="36">
        <v>2.2999999999999998</v>
      </c>
      <c r="G188" s="167">
        <v>238</v>
      </c>
      <c r="H188" s="168"/>
    </row>
    <row r="189" spans="1:8" x14ac:dyDescent="0.2">
      <c r="A189" s="46">
        <v>75</v>
      </c>
      <c r="B189" s="72" t="s">
        <v>69</v>
      </c>
      <c r="C189" s="38">
        <v>60</v>
      </c>
      <c r="D189" s="38">
        <v>1.8</v>
      </c>
      <c r="E189" s="38">
        <v>3.72</v>
      </c>
      <c r="F189" s="38">
        <v>3.72</v>
      </c>
      <c r="G189" s="134">
        <v>55.2</v>
      </c>
      <c r="H189" s="135"/>
    </row>
    <row r="190" spans="1:8" x14ac:dyDescent="0.2">
      <c r="A190" s="46" t="s">
        <v>35</v>
      </c>
      <c r="B190" s="45" t="s">
        <v>50</v>
      </c>
      <c r="C190" s="38">
        <v>40</v>
      </c>
      <c r="D190" s="38">
        <v>2.6</v>
      </c>
      <c r="E190" s="38">
        <v>0.8</v>
      </c>
      <c r="F190" s="38">
        <v>18.399999999999999</v>
      </c>
      <c r="G190" s="134">
        <v>92</v>
      </c>
      <c r="H190" s="135"/>
    </row>
    <row r="191" spans="1:8" x14ac:dyDescent="0.2">
      <c r="A191" s="56" t="s">
        <v>104</v>
      </c>
      <c r="B191" s="55" t="s">
        <v>98</v>
      </c>
      <c r="C191" s="54">
        <v>200</v>
      </c>
      <c r="D191" s="54">
        <v>4.5999999999999996</v>
      </c>
      <c r="E191" s="54">
        <v>3.6</v>
      </c>
      <c r="F191" s="54">
        <v>12.6</v>
      </c>
      <c r="G191" s="136">
        <v>100.4</v>
      </c>
      <c r="H191" s="137"/>
    </row>
    <row r="192" spans="1:8" x14ac:dyDescent="0.2">
      <c r="A192" s="56" t="s">
        <v>35</v>
      </c>
      <c r="B192" s="55" t="s">
        <v>85</v>
      </c>
      <c r="C192" s="54">
        <v>50</v>
      </c>
      <c r="D192" s="54">
        <v>2.4</v>
      </c>
      <c r="E192" s="54">
        <v>3.5</v>
      </c>
      <c r="F192" s="54">
        <v>22.8</v>
      </c>
      <c r="G192" s="136">
        <v>108</v>
      </c>
      <c r="H192" s="137"/>
    </row>
    <row r="193" spans="1:8" x14ac:dyDescent="0.3">
      <c r="A193" s="71"/>
      <c r="B193" s="35" t="s">
        <v>8</v>
      </c>
      <c r="C193" s="97">
        <f>SUM(C188:C192)</f>
        <v>500</v>
      </c>
      <c r="D193" s="36">
        <f>SUM(D188:D192)</f>
        <v>22.7</v>
      </c>
      <c r="E193" s="36">
        <f>SUM(E188:E192)</f>
        <v>31.12</v>
      </c>
      <c r="F193" s="36">
        <f>SUM(F188:F192)</f>
        <v>59.819999999999993</v>
      </c>
      <c r="G193" s="179">
        <f>SUM(G188:H192)</f>
        <v>593.6</v>
      </c>
      <c r="H193" s="180"/>
    </row>
    <row r="194" spans="1:8" x14ac:dyDescent="0.3">
      <c r="A194" s="70"/>
      <c r="B194" s="47"/>
      <c r="C194" s="53"/>
      <c r="D194" s="47"/>
      <c r="E194" s="47"/>
      <c r="F194" s="47"/>
      <c r="G194" s="149">
        <f>G193/2350</f>
        <v>0.25259574468085105</v>
      </c>
      <c r="H194" s="150"/>
    </row>
    <row r="195" spans="1:8" x14ac:dyDescent="0.3">
      <c r="A195" s="160" t="s">
        <v>113</v>
      </c>
      <c r="B195" s="161"/>
      <c r="C195" s="161"/>
      <c r="D195" s="161"/>
      <c r="E195" s="161"/>
      <c r="F195" s="161"/>
      <c r="G195" s="161"/>
      <c r="H195" s="162"/>
    </row>
    <row r="196" spans="1:8" x14ac:dyDescent="0.3">
      <c r="A196" s="34" t="s">
        <v>35</v>
      </c>
      <c r="B196" s="52" t="s">
        <v>94</v>
      </c>
      <c r="C196" s="111">
        <v>60</v>
      </c>
      <c r="D196" s="111">
        <v>1.5</v>
      </c>
      <c r="E196" s="111">
        <v>3.9</v>
      </c>
      <c r="F196" s="111">
        <v>6.72</v>
      </c>
      <c r="G196" s="154">
        <v>67.2</v>
      </c>
      <c r="H196" s="155"/>
    </row>
    <row r="197" spans="1:8" x14ac:dyDescent="0.3">
      <c r="A197" s="34">
        <v>542</v>
      </c>
      <c r="B197" s="35" t="s">
        <v>77</v>
      </c>
      <c r="C197" s="36">
        <v>200</v>
      </c>
      <c r="D197" s="36">
        <v>4.7</v>
      </c>
      <c r="E197" s="36">
        <v>4.96</v>
      </c>
      <c r="F197" s="36">
        <v>10.119999999999999</v>
      </c>
      <c r="G197" s="134">
        <v>110.36</v>
      </c>
      <c r="H197" s="135"/>
    </row>
    <row r="198" spans="1:8" x14ac:dyDescent="0.3">
      <c r="A198" s="34">
        <v>442</v>
      </c>
      <c r="B198" s="35" t="s">
        <v>119</v>
      </c>
      <c r="C198" s="109">
        <v>140</v>
      </c>
      <c r="D198" s="109">
        <v>18.899999999999999</v>
      </c>
      <c r="E198" s="109">
        <v>10.7</v>
      </c>
      <c r="F198" s="109">
        <v>6.5</v>
      </c>
      <c r="G198" s="167">
        <v>224</v>
      </c>
      <c r="H198" s="168"/>
    </row>
    <row r="199" spans="1:8" x14ac:dyDescent="0.3">
      <c r="A199" s="96">
        <v>546</v>
      </c>
      <c r="B199" s="35" t="s">
        <v>66</v>
      </c>
      <c r="C199" s="109">
        <v>150</v>
      </c>
      <c r="D199" s="109">
        <v>3.7</v>
      </c>
      <c r="E199" s="109">
        <v>4.8</v>
      </c>
      <c r="F199" s="109">
        <v>36.5</v>
      </c>
      <c r="G199" s="134">
        <v>203.5</v>
      </c>
      <c r="H199" s="135"/>
    </row>
    <row r="200" spans="1:8" x14ac:dyDescent="0.3">
      <c r="A200" s="96">
        <v>639</v>
      </c>
      <c r="B200" s="94" t="s">
        <v>73</v>
      </c>
      <c r="C200" s="97">
        <v>200</v>
      </c>
      <c r="D200" s="97">
        <v>0.17</v>
      </c>
      <c r="E200" s="97">
        <v>0.04</v>
      </c>
      <c r="F200" s="97">
        <v>23.1</v>
      </c>
      <c r="G200" s="181">
        <v>93.5</v>
      </c>
      <c r="H200" s="182"/>
    </row>
    <row r="201" spans="1:8" x14ac:dyDescent="0.2">
      <c r="A201" s="46" t="s">
        <v>35</v>
      </c>
      <c r="B201" s="45" t="s">
        <v>114</v>
      </c>
      <c r="C201" s="38">
        <v>30</v>
      </c>
      <c r="D201" s="38">
        <v>3.2</v>
      </c>
      <c r="E201" s="38">
        <v>1.4</v>
      </c>
      <c r="F201" s="38">
        <v>13.1</v>
      </c>
      <c r="G201" s="134">
        <v>82.2</v>
      </c>
      <c r="H201" s="135"/>
    </row>
    <row r="202" spans="1:8" x14ac:dyDescent="0.3">
      <c r="A202" s="50" t="s">
        <v>35</v>
      </c>
      <c r="B202" s="35" t="s">
        <v>40</v>
      </c>
      <c r="C202" s="38">
        <v>30</v>
      </c>
      <c r="D202" s="38">
        <v>2.4</v>
      </c>
      <c r="E202" s="38">
        <v>0.5</v>
      </c>
      <c r="F202" s="38">
        <v>12</v>
      </c>
      <c r="G202" s="134">
        <v>66</v>
      </c>
      <c r="H202" s="135"/>
    </row>
    <row r="203" spans="1:8" x14ac:dyDescent="0.3">
      <c r="A203" s="49"/>
      <c r="B203" s="35" t="s">
        <v>9</v>
      </c>
      <c r="C203" s="36">
        <f>SUM(C196:C202)</f>
        <v>810</v>
      </c>
      <c r="D203" s="51">
        <f>SUM(D196:D202)</f>
        <v>34.57</v>
      </c>
      <c r="E203" s="36">
        <f>SUM(E196:E202)</f>
        <v>26.299999999999997</v>
      </c>
      <c r="F203" s="36">
        <f>SUM(F196:F202)</f>
        <v>108.03999999999999</v>
      </c>
      <c r="G203" s="183">
        <f>SUM(G196:H202)</f>
        <v>846.76</v>
      </c>
      <c r="H203" s="184"/>
    </row>
    <row r="204" spans="1:8" x14ac:dyDescent="0.3">
      <c r="A204" s="48"/>
      <c r="B204" s="47"/>
      <c r="C204" s="69"/>
      <c r="D204" s="47"/>
      <c r="E204" s="47"/>
      <c r="F204" s="47"/>
      <c r="G204" s="149">
        <f>G203/2350</f>
        <v>0.36032340425531917</v>
      </c>
      <c r="H204" s="150"/>
    </row>
    <row r="205" spans="1:8" x14ac:dyDescent="0.3">
      <c r="A205" s="160" t="s">
        <v>112</v>
      </c>
      <c r="B205" s="161"/>
      <c r="C205" s="161"/>
      <c r="D205" s="161"/>
      <c r="E205" s="161"/>
      <c r="F205" s="161"/>
      <c r="G205" s="161"/>
      <c r="H205" s="162"/>
    </row>
    <row r="206" spans="1:8" x14ac:dyDescent="0.3">
      <c r="A206" s="87" t="s">
        <v>58</v>
      </c>
      <c r="B206" s="45" t="s">
        <v>41</v>
      </c>
      <c r="C206" s="38">
        <v>200</v>
      </c>
      <c r="D206" s="36">
        <v>5.4</v>
      </c>
      <c r="E206" s="38">
        <v>5</v>
      </c>
      <c r="F206" s="38">
        <v>21.6</v>
      </c>
      <c r="G206" s="134">
        <v>158</v>
      </c>
      <c r="H206" s="135"/>
    </row>
    <row r="207" spans="1:8" x14ac:dyDescent="0.3">
      <c r="A207" s="34">
        <v>738</v>
      </c>
      <c r="B207" s="35" t="s">
        <v>124</v>
      </c>
      <c r="C207" s="36">
        <v>100</v>
      </c>
      <c r="D207" s="36">
        <v>3.1</v>
      </c>
      <c r="E207" s="36">
        <v>2.5</v>
      </c>
      <c r="F207" s="36">
        <v>3</v>
      </c>
      <c r="G207" s="134">
        <v>163</v>
      </c>
      <c r="H207" s="135"/>
    </row>
    <row r="208" spans="1:8" x14ac:dyDescent="0.3">
      <c r="A208" s="43"/>
      <c r="B208" s="35" t="s">
        <v>10</v>
      </c>
      <c r="C208" s="36">
        <f>SUM(C206:C207)</f>
        <v>300</v>
      </c>
      <c r="D208" s="36">
        <f>SUM(D206:D207)</f>
        <v>8.5</v>
      </c>
      <c r="E208" s="36">
        <f>SUM(E206:E207)</f>
        <v>7.5</v>
      </c>
      <c r="F208" s="36">
        <f>SUM(F206:F207)</f>
        <v>24.6</v>
      </c>
      <c r="G208" s="167">
        <f>SUM(G206:H207)</f>
        <v>321</v>
      </c>
      <c r="H208" s="168"/>
    </row>
    <row r="209" spans="1:8" x14ac:dyDescent="0.3">
      <c r="A209" s="43"/>
      <c r="B209" s="35"/>
      <c r="C209" s="35"/>
      <c r="D209" s="35"/>
      <c r="E209" s="35"/>
      <c r="F209" s="35"/>
      <c r="G209" s="149">
        <f>G208/2350</f>
        <v>0.13659574468085106</v>
      </c>
      <c r="H209" s="150"/>
    </row>
    <row r="210" spans="1:8" x14ac:dyDescent="0.3">
      <c r="A210" s="44"/>
      <c r="B210" s="42" t="s">
        <v>11</v>
      </c>
      <c r="C210" s="41">
        <f>C193+C203+C208</f>
        <v>1610</v>
      </c>
      <c r="D210" s="41">
        <f>D193+D203+D208</f>
        <v>65.77</v>
      </c>
      <c r="E210" s="41">
        <f>E193+E203+E208</f>
        <v>64.92</v>
      </c>
      <c r="F210" s="41">
        <f>F208+F203+F193</f>
        <v>192.45999999999998</v>
      </c>
      <c r="G210" s="185">
        <f>G208+G203+G193</f>
        <v>1761.3600000000001</v>
      </c>
      <c r="H210" s="186"/>
    </row>
    <row r="211" spans="1:8" ht="21" thickBot="1" x14ac:dyDescent="0.35">
      <c r="A211" s="65"/>
      <c r="B211" s="64"/>
      <c r="C211" s="64"/>
      <c r="D211" s="64"/>
      <c r="E211" s="64"/>
      <c r="F211" s="64"/>
      <c r="G211" s="157">
        <f>G210/2350</f>
        <v>0.74951489361702128</v>
      </c>
      <c r="H211" s="158"/>
    </row>
    <row r="212" spans="1:8" x14ac:dyDescent="0.3">
      <c r="A212" s="63"/>
      <c r="B212" s="63"/>
      <c r="C212" s="63"/>
      <c r="D212" s="63"/>
      <c r="E212" s="63"/>
      <c r="F212" s="63"/>
      <c r="G212" s="63"/>
      <c r="H212" s="62"/>
    </row>
    <row r="213" spans="1:8" x14ac:dyDescent="0.3">
      <c r="A213" s="63"/>
      <c r="B213" s="63"/>
      <c r="C213" s="63"/>
      <c r="D213" s="63"/>
      <c r="E213" s="63"/>
      <c r="F213" s="63"/>
      <c r="G213" s="63"/>
      <c r="H213" s="62"/>
    </row>
    <row r="214" spans="1:8" x14ac:dyDescent="0.3">
      <c r="A214" s="63"/>
      <c r="B214" s="63"/>
      <c r="C214" s="63"/>
      <c r="D214" s="63"/>
      <c r="E214" s="63"/>
      <c r="F214" s="63"/>
      <c r="G214" s="63"/>
      <c r="H214" s="62"/>
    </row>
    <row r="215" spans="1:8" ht="21" thickBot="1" x14ac:dyDescent="0.35">
      <c r="A215" s="61"/>
      <c r="B215" s="60" t="s">
        <v>28</v>
      </c>
      <c r="C215" s="60"/>
      <c r="D215" s="60"/>
      <c r="E215" s="60"/>
      <c r="F215" s="60"/>
      <c r="G215" s="60"/>
      <c r="H215" s="60"/>
    </row>
    <row r="216" spans="1:8" ht="42" customHeight="1" x14ac:dyDescent="0.3">
      <c r="A216" s="138" t="s">
        <v>22</v>
      </c>
      <c r="B216" s="140" t="s">
        <v>1</v>
      </c>
      <c r="C216" s="142" t="s">
        <v>36</v>
      </c>
      <c r="D216" s="59" t="s">
        <v>2</v>
      </c>
      <c r="E216" s="59"/>
      <c r="F216" s="59"/>
      <c r="G216" s="59" t="s">
        <v>6</v>
      </c>
      <c r="H216" s="58"/>
    </row>
    <row r="217" spans="1:8" x14ac:dyDescent="0.3">
      <c r="A217" s="139"/>
      <c r="B217" s="141"/>
      <c r="C217" s="143"/>
      <c r="D217" s="42" t="s">
        <v>3</v>
      </c>
      <c r="E217" s="42" t="s">
        <v>4</v>
      </c>
      <c r="F217" s="42" t="s">
        <v>5</v>
      </c>
      <c r="G217" s="42" t="s">
        <v>7</v>
      </c>
      <c r="H217" s="57"/>
    </row>
    <row r="218" spans="1:8" ht="27.75" customHeight="1" x14ac:dyDescent="0.3">
      <c r="A218" s="169" t="s">
        <v>19</v>
      </c>
      <c r="B218" s="170"/>
      <c r="C218" s="170"/>
      <c r="D218" s="170"/>
      <c r="E218" s="170"/>
      <c r="F218" s="170"/>
      <c r="G218" s="170"/>
      <c r="H218" s="171"/>
    </row>
    <row r="219" spans="1:8" x14ac:dyDescent="0.3">
      <c r="A219" s="96">
        <v>54</v>
      </c>
      <c r="B219" s="100" t="s">
        <v>64</v>
      </c>
      <c r="C219" s="97">
        <v>20</v>
      </c>
      <c r="D219" s="97">
        <v>0.3</v>
      </c>
      <c r="E219" s="97">
        <v>0.03</v>
      </c>
      <c r="F219" s="97">
        <v>1.73</v>
      </c>
      <c r="G219" s="187">
        <v>8.4</v>
      </c>
      <c r="H219" s="188"/>
    </row>
    <row r="220" spans="1:8" x14ac:dyDescent="0.3">
      <c r="A220" s="98" t="s">
        <v>106</v>
      </c>
      <c r="B220" s="100" t="s">
        <v>129</v>
      </c>
      <c r="C220" s="97">
        <v>90</v>
      </c>
      <c r="D220" s="97">
        <v>13.41</v>
      </c>
      <c r="E220" s="97">
        <v>13.95</v>
      </c>
      <c r="F220" s="97">
        <v>2.0699999999999998</v>
      </c>
      <c r="G220" s="187">
        <v>188.28</v>
      </c>
      <c r="H220" s="188"/>
    </row>
    <row r="221" spans="1:8" x14ac:dyDescent="0.3">
      <c r="A221" s="98">
        <v>171</v>
      </c>
      <c r="B221" s="94" t="s">
        <v>62</v>
      </c>
      <c r="C221" s="97">
        <v>150</v>
      </c>
      <c r="D221" s="104">
        <v>8.1999999999999993</v>
      </c>
      <c r="E221" s="104">
        <v>6.3</v>
      </c>
      <c r="F221" s="104">
        <v>38.700000000000003</v>
      </c>
      <c r="G221" s="189">
        <v>245</v>
      </c>
      <c r="H221" s="190"/>
    </row>
    <row r="222" spans="1:8" x14ac:dyDescent="0.3">
      <c r="A222" s="98" t="s">
        <v>35</v>
      </c>
      <c r="B222" s="100" t="s">
        <v>114</v>
      </c>
      <c r="C222" s="112">
        <v>20</v>
      </c>
      <c r="D222" s="97">
        <v>2.13</v>
      </c>
      <c r="E222" s="97">
        <v>0.93</v>
      </c>
      <c r="F222" s="97">
        <v>8.73</v>
      </c>
      <c r="G222" s="187">
        <v>54.8</v>
      </c>
      <c r="H222" s="188"/>
    </row>
    <row r="223" spans="1:8" x14ac:dyDescent="0.2">
      <c r="A223" s="115">
        <v>377</v>
      </c>
      <c r="B223" s="116" t="s">
        <v>51</v>
      </c>
      <c r="C223" s="117">
        <v>200</v>
      </c>
      <c r="D223" s="117">
        <v>0.2</v>
      </c>
      <c r="E223" s="117">
        <v>0</v>
      </c>
      <c r="F223" s="117">
        <v>10.199999999999999</v>
      </c>
      <c r="G223" s="177">
        <v>41</v>
      </c>
      <c r="H223" s="178"/>
    </row>
    <row r="224" spans="1:8" x14ac:dyDescent="0.3">
      <c r="A224" s="50" t="s">
        <v>35</v>
      </c>
      <c r="B224" s="42" t="s">
        <v>55</v>
      </c>
      <c r="C224" s="41">
        <v>100</v>
      </c>
      <c r="D224" s="41">
        <v>1.4</v>
      </c>
      <c r="E224" s="41">
        <v>0.3</v>
      </c>
      <c r="F224" s="110">
        <v>16</v>
      </c>
      <c r="G224" s="136">
        <v>72.3</v>
      </c>
      <c r="H224" s="137"/>
    </row>
    <row r="225" spans="1:8" x14ac:dyDescent="0.3">
      <c r="A225" s="44"/>
      <c r="B225" s="35" t="s">
        <v>8</v>
      </c>
      <c r="C225" s="97">
        <f>SUM(C219:C224)</f>
        <v>580</v>
      </c>
      <c r="D225" s="97">
        <f>SUM(D219:D224)</f>
        <v>25.639999999999997</v>
      </c>
      <c r="E225" s="97">
        <f>SUM(E219:E224)</f>
        <v>21.509999999999998</v>
      </c>
      <c r="F225" s="97">
        <f>SUM(F219:F224)</f>
        <v>77.430000000000007</v>
      </c>
      <c r="G225" s="179">
        <f>SUM(G219:H224)</f>
        <v>609.78</v>
      </c>
      <c r="H225" s="180"/>
    </row>
    <row r="226" spans="1:8" x14ac:dyDescent="0.3">
      <c r="A226" s="48"/>
      <c r="B226" s="47"/>
      <c r="C226" s="68"/>
      <c r="D226" s="47"/>
      <c r="E226" s="47"/>
      <c r="F226" s="47"/>
      <c r="G226" s="149">
        <f>G225/2350</f>
        <v>0.25948085106382979</v>
      </c>
      <c r="H226" s="150"/>
    </row>
    <row r="227" spans="1:8" x14ac:dyDescent="0.3">
      <c r="A227" s="191" t="s">
        <v>113</v>
      </c>
      <c r="B227" s="192"/>
      <c r="C227" s="192"/>
      <c r="D227" s="192"/>
      <c r="E227" s="192"/>
      <c r="F227" s="192"/>
      <c r="G227" s="192"/>
      <c r="H227" s="193"/>
    </row>
    <row r="228" spans="1:8" x14ac:dyDescent="0.3">
      <c r="A228" s="34">
        <v>28</v>
      </c>
      <c r="B228" s="35" t="s">
        <v>130</v>
      </c>
      <c r="C228" s="36">
        <v>60</v>
      </c>
      <c r="D228" s="51">
        <v>0.69599999999999995</v>
      </c>
      <c r="E228" s="51">
        <v>3.516</v>
      </c>
      <c r="F228" s="36">
        <v>6.78</v>
      </c>
      <c r="G228" s="154">
        <v>61.32</v>
      </c>
      <c r="H228" s="155"/>
    </row>
    <row r="229" spans="1:8" x14ac:dyDescent="0.3">
      <c r="A229" s="34">
        <v>97</v>
      </c>
      <c r="B229" s="35" t="s">
        <v>34</v>
      </c>
      <c r="C229" s="36">
        <v>200</v>
      </c>
      <c r="D229" s="36">
        <v>3.24</v>
      </c>
      <c r="E229" s="36">
        <v>4.29</v>
      </c>
      <c r="F229" s="36">
        <v>18.37</v>
      </c>
      <c r="G229" s="134">
        <v>125.12</v>
      </c>
      <c r="H229" s="135"/>
    </row>
    <row r="230" spans="1:8" x14ac:dyDescent="0.3">
      <c r="A230" s="98">
        <v>5410</v>
      </c>
      <c r="B230" s="94" t="s">
        <v>131</v>
      </c>
      <c r="C230" s="97">
        <v>100</v>
      </c>
      <c r="D230" s="97">
        <v>16.100000000000001</v>
      </c>
      <c r="E230" s="97">
        <v>11.3</v>
      </c>
      <c r="F230" s="97">
        <v>6.3</v>
      </c>
      <c r="G230" s="187">
        <v>191.9</v>
      </c>
      <c r="H230" s="188"/>
    </row>
    <row r="231" spans="1:8" x14ac:dyDescent="0.3">
      <c r="A231" s="96">
        <v>128</v>
      </c>
      <c r="B231" s="35" t="s">
        <v>57</v>
      </c>
      <c r="C231" s="38">
        <v>150</v>
      </c>
      <c r="D231" s="36">
        <v>5.4</v>
      </c>
      <c r="E231" s="36">
        <v>9.1999999999999993</v>
      </c>
      <c r="F231" s="36">
        <v>26.4</v>
      </c>
      <c r="G231" s="134">
        <v>210</v>
      </c>
      <c r="H231" s="135"/>
    </row>
    <row r="232" spans="1:8" x14ac:dyDescent="0.3">
      <c r="A232" s="34">
        <v>388</v>
      </c>
      <c r="B232" s="52" t="s">
        <v>63</v>
      </c>
      <c r="C232" s="36">
        <v>200</v>
      </c>
      <c r="D232" s="36">
        <v>0.7</v>
      </c>
      <c r="E232" s="36">
        <v>0.3</v>
      </c>
      <c r="F232" s="36">
        <v>24.4</v>
      </c>
      <c r="G232" s="134">
        <v>103</v>
      </c>
      <c r="H232" s="135"/>
    </row>
    <row r="233" spans="1:8" x14ac:dyDescent="0.2">
      <c r="A233" s="46" t="s">
        <v>35</v>
      </c>
      <c r="B233" s="45" t="s">
        <v>114</v>
      </c>
      <c r="C233" s="38">
        <v>30</v>
      </c>
      <c r="D233" s="38">
        <v>3.2</v>
      </c>
      <c r="E233" s="38">
        <v>1.4</v>
      </c>
      <c r="F233" s="38">
        <v>13.1</v>
      </c>
      <c r="G233" s="134">
        <v>82.2</v>
      </c>
      <c r="H233" s="135"/>
    </row>
    <row r="234" spans="1:8" x14ac:dyDescent="0.3">
      <c r="A234" s="50" t="s">
        <v>35</v>
      </c>
      <c r="B234" s="35" t="s">
        <v>40</v>
      </c>
      <c r="C234" s="38">
        <v>30</v>
      </c>
      <c r="D234" s="38">
        <v>2.4</v>
      </c>
      <c r="E234" s="38">
        <v>0.5</v>
      </c>
      <c r="F234" s="38">
        <v>12</v>
      </c>
      <c r="G234" s="134">
        <v>66</v>
      </c>
      <c r="H234" s="135"/>
    </row>
    <row r="235" spans="1:8" x14ac:dyDescent="0.3">
      <c r="A235" s="44"/>
      <c r="B235" s="35" t="s">
        <v>9</v>
      </c>
      <c r="C235" s="36">
        <f>SUM(C228:C234)</f>
        <v>770</v>
      </c>
      <c r="D235" s="51">
        <f>SUM(D228:D234)</f>
        <v>31.735999999999997</v>
      </c>
      <c r="E235" s="51">
        <f>SUM(E228:E234)</f>
        <v>30.506</v>
      </c>
      <c r="F235" s="36">
        <f>SUM(F228:F234)</f>
        <v>107.35</v>
      </c>
      <c r="G235" s="183">
        <f>SUM(G228:H234)</f>
        <v>839.54000000000008</v>
      </c>
      <c r="H235" s="184"/>
    </row>
    <row r="236" spans="1:8" x14ac:dyDescent="0.3">
      <c r="A236" s="48"/>
      <c r="B236" s="47"/>
      <c r="C236" s="47"/>
      <c r="D236" s="47"/>
      <c r="E236" s="47"/>
      <c r="F236" s="47"/>
      <c r="G236" s="149">
        <f>G235/2350</f>
        <v>0.35725106382978727</v>
      </c>
      <c r="H236" s="150"/>
    </row>
    <row r="237" spans="1:8" x14ac:dyDescent="0.3">
      <c r="A237" s="191" t="s">
        <v>112</v>
      </c>
      <c r="B237" s="192"/>
      <c r="C237" s="192"/>
      <c r="D237" s="192"/>
      <c r="E237" s="192"/>
      <c r="F237" s="192"/>
      <c r="G237" s="192"/>
      <c r="H237" s="193"/>
    </row>
    <row r="238" spans="1:8" x14ac:dyDescent="0.2">
      <c r="A238" s="46">
        <v>592</v>
      </c>
      <c r="B238" s="45" t="s">
        <v>32</v>
      </c>
      <c r="C238" s="38">
        <v>200</v>
      </c>
      <c r="D238" s="38">
        <v>1.4</v>
      </c>
      <c r="E238" s="38">
        <v>0.2</v>
      </c>
      <c r="F238" s="38">
        <v>26.4</v>
      </c>
      <c r="G238" s="134">
        <v>120</v>
      </c>
      <c r="H238" s="135"/>
    </row>
    <row r="239" spans="1:8" x14ac:dyDescent="0.3">
      <c r="A239" s="105">
        <v>738</v>
      </c>
      <c r="B239" s="94" t="s">
        <v>124</v>
      </c>
      <c r="C239" s="97">
        <v>100</v>
      </c>
      <c r="D239" s="97">
        <v>4.5999999999999996</v>
      </c>
      <c r="E239" s="97">
        <v>4</v>
      </c>
      <c r="F239" s="97">
        <v>24.8</v>
      </c>
      <c r="G239" s="187">
        <v>162</v>
      </c>
      <c r="H239" s="188"/>
    </row>
    <row r="240" spans="1:8" x14ac:dyDescent="0.3">
      <c r="A240" s="44"/>
      <c r="B240" s="35" t="s">
        <v>10</v>
      </c>
      <c r="C240" s="36">
        <f>SUM(C238:C239)</f>
        <v>300</v>
      </c>
      <c r="D240" s="36">
        <f>SUM(D238:D239)</f>
        <v>6</v>
      </c>
      <c r="E240" s="36">
        <f>SUM(E238:E239)</f>
        <v>4.2</v>
      </c>
      <c r="F240" s="36">
        <f>SUM(F238:F239)</f>
        <v>51.2</v>
      </c>
      <c r="G240" s="154">
        <f>SUM(G238:G239)</f>
        <v>282</v>
      </c>
      <c r="H240" s="159"/>
    </row>
    <row r="241" spans="1:8" x14ac:dyDescent="0.3">
      <c r="A241" s="44"/>
      <c r="B241" s="35"/>
      <c r="C241" s="35"/>
      <c r="D241" s="36"/>
      <c r="E241" s="36"/>
      <c r="F241" s="36"/>
      <c r="G241" s="149">
        <f>G240/2350</f>
        <v>0.12</v>
      </c>
      <c r="H241" s="150"/>
    </row>
    <row r="242" spans="1:8" x14ac:dyDescent="0.3">
      <c r="A242" s="44"/>
      <c r="B242" s="42" t="s">
        <v>11</v>
      </c>
      <c r="C242" s="41">
        <f>C225+C235+C240</f>
        <v>1650</v>
      </c>
      <c r="D242" s="41">
        <f>D225+D235+D240</f>
        <v>63.375999999999991</v>
      </c>
      <c r="E242" s="41">
        <f>E225+E235+E240</f>
        <v>56.216000000000001</v>
      </c>
      <c r="F242" s="41">
        <f>F225+F235+F240</f>
        <v>235.98000000000002</v>
      </c>
      <c r="G242" s="136">
        <f>G225+G235+G240</f>
        <v>1731.3200000000002</v>
      </c>
      <c r="H242" s="137"/>
    </row>
    <row r="243" spans="1:8" ht="21" thickBot="1" x14ac:dyDescent="0.35">
      <c r="A243" s="65"/>
      <c r="B243" s="64"/>
      <c r="C243" s="64"/>
      <c r="D243" s="64"/>
      <c r="E243" s="64"/>
      <c r="F243" s="64"/>
      <c r="G243" s="157">
        <f>G242/2350</f>
        <v>0.73673191489361711</v>
      </c>
      <c r="H243" s="158"/>
    </row>
    <row r="244" spans="1:8" x14ac:dyDescent="0.3">
      <c r="A244" s="63"/>
      <c r="B244" s="63"/>
      <c r="C244" s="63"/>
      <c r="D244" s="63"/>
      <c r="E244" s="63"/>
      <c r="F244" s="63"/>
      <c r="G244" s="63"/>
      <c r="H244" s="62"/>
    </row>
    <row r="245" spans="1:8" x14ac:dyDescent="0.3">
      <c r="A245" s="63"/>
      <c r="B245" s="63"/>
      <c r="C245" s="63"/>
      <c r="D245" s="63"/>
      <c r="E245" s="63"/>
      <c r="F245" s="63"/>
      <c r="G245" s="63"/>
      <c r="H245" s="62"/>
    </row>
    <row r="246" spans="1:8" ht="1.5" customHeight="1" x14ac:dyDescent="0.3">
      <c r="A246" s="63"/>
      <c r="B246" s="63"/>
      <c r="C246" s="63"/>
      <c r="D246" s="63"/>
      <c r="E246" s="63"/>
      <c r="F246" s="63"/>
      <c r="G246" s="63"/>
      <c r="H246" s="62"/>
    </row>
    <row r="247" spans="1:8" ht="21" thickBot="1" x14ac:dyDescent="0.35">
      <c r="A247" s="61"/>
      <c r="B247" s="67" t="s">
        <v>29</v>
      </c>
      <c r="C247" s="67"/>
      <c r="D247" s="67"/>
      <c r="E247" s="67"/>
      <c r="F247" s="67"/>
      <c r="G247" s="67"/>
      <c r="H247" s="67"/>
    </row>
    <row r="248" spans="1:8" ht="40.5" customHeight="1" x14ac:dyDescent="0.3">
      <c r="A248" s="138" t="s">
        <v>22</v>
      </c>
      <c r="B248" s="140" t="s">
        <v>1</v>
      </c>
      <c r="C248" s="142" t="s">
        <v>36</v>
      </c>
      <c r="D248" s="59" t="s">
        <v>2</v>
      </c>
      <c r="E248" s="59"/>
      <c r="F248" s="59"/>
      <c r="G248" s="59" t="s">
        <v>6</v>
      </c>
      <c r="H248" s="58"/>
    </row>
    <row r="249" spans="1:8" x14ac:dyDescent="0.3">
      <c r="A249" s="139"/>
      <c r="B249" s="141"/>
      <c r="C249" s="143"/>
      <c r="D249" s="42" t="s">
        <v>3</v>
      </c>
      <c r="E249" s="42" t="s">
        <v>4</v>
      </c>
      <c r="F249" s="42" t="s">
        <v>5</v>
      </c>
      <c r="G249" s="42" t="s">
        <v>7</v>
      </c>
      <c r="H249" s="57"/>
    </row>
    <row r="250" spans="1:8" ht="25.5" customHeight="1" x14ac:dyDescent="0.3">
      <c r="A250" s="169" t="s">
        <v>20</v>
      </c>
      <c r="B250" s="170"/>
      <c r="C250" s="170"/>
      <c r="D250" s="170"/>
      <c r="E250" s="170"/>
      <c r="F250" s="170"/>
      <c r="G250" s="170"/>
      <c r="H250" s="171"/>
    </row>
    <row r="251" spans="1:8" x14ac:dyDescent="0.3">
      <c r="A251" s="96">
        <v>5413</v>
      </c>
      <c r="B251" s="94" t="s">
        <v>71</v>
      </c>
      <c r="C251" s="97">
        <v>200</v>
      </c>
      <c r="D251" s="97">
        <v>8.15</v>
      </c>
      <c r="E251" s="97">
        <v>6</v>
      </c>
      <c r="F251" s="97">
        <v>38.549999999999997</v>
      </c>
      <c r="G251" s="187">
        <v>241.2</v>
      </c>
      <c r="H251" s="188"/>
    </row>
    <row r="252" spans="1:8" x14ac:dyDescent="0.2">
      <c r="A252" s="46" t="s">
        <v>35</v>
      </c>
      <c r="B252" s="45" t="s">
        <v>50</v>
      </c>
      <c r="C252" s="113">
        <v>20</v>
      </c>
      <c r="D252" s="113">
        <v>1.95</v>
      </c>
      <c r="E252" s="113">
        <v>0.6</v>
      </c>
      <c r="F252" s="113">
        <v>13.8</v>
      </c>
      <c r="G252" s="134">
        <v>46</v>
      </c>
      <c r="H252" s="135"/>
    </row>
    <row r="253" spans="1:8" x14ac:dyDescent="0.3">
      <c r="A253" s="50">
        <v>15</v>
      </c>
      <c r="B253" s="94" t="s">
        <v>49</v>
      </c>
      <c r="C253" s="41">
        <v>10</v>
      </c>
      <c r="D253" s="41">
        <v>2.2999999999999998</v>
      </c>
      <c r="E253" s="41">
        <v>2.95</v>
      </c>
      <c r="F253" s="54">
        <v>0</v>
      </c>
      <c r="G253" s="136">
        <v>47</v>
      </c>
      <c r="H253" s="137"/>
    </row>
    <row r="254" spans="1:8" x14ac:dyDescent="0.3">
      <c r="A254" s="34">
        <v>14</v>
      </c>
      <c r="B254" s="95" t="s">
        <v>0</v>
      </c>
      <c r="C254" s="38">
        <v>10</v>
      </c>
      <c r="D254" s="38">
        <v>0.1</v>
      </c>
      <c r="E254" s="38">
        <v>7.2</v>
      </c>
      <c r="F254" s="38">
        <v>0.13</v>
      </c>
      <c r="G254" s="134">
        <v>65.72</v>
      </c>
      <c r="H254" s="135"/>
    </row>
    <row r="255" spans="1:8" x14ac:dyDescent="0.3">
      <c r="A255" s="50">
        <v>379</v>
      </c>
      <c r="B255" s="42" t="s">
        <v>39</v>
      </c>
      <c r="C255" s="41">
        <v>200</v>
      </c>
      <c r="D255" s="41">
        <v>3.8</v>
      </c>
      <c r="E255" s="41">
        <v>2.9</v>
      </c>
      <c r="F255" s="110">
        <v>14.04</v>
      </c>
      <c r="G255" s="136">
        <v>96.89</v>
      </c>
      <c r="H255" s="137"/>
    </row>
    <row r="256" spans="1:8" x14ac:dyDescent="0.3">
      <c r="A256" s="50" t="s">
        <v>35</v>
      </c>
      <c r="B256" s="42" t="s">
        <v>55</v>
      </c>
      <c r="C256" s="41">
        <v>150</v>
      </c>
      <c r="D256" s="41">
        <v>2.1</v>
      </c>
      <c r="E256" s="41">
        <v>0.45</v>
      </c>
      <c r="F256" s="110">
        <v>24</v>
      </c>
      <c r="G256" s="136">
        <v>108.45</v>
      </c>
      <c r="H256" s="137"/>
    </row>
    <row r="257" spans="1:8" x14ac:dyDescent="0.3">
      <c r="A257" s="44"/>
      <c r="B257" s="35" t="s">
        <v>8</v>
      </c>
      <c r="C257" s="97">
        <f>SUM(C251:C256)</f>
        <v>590</v>
      </c>
      <c r="D257" s="36">
        <f>SUM(D251:D256)</f>
        <v>18.399999999999999</v>
      </c>
      <c r="E257" s="36">
        <f>SUM(E251:E256)</f>
        <v>20.099999999999998</v>
      </c>
      <c r="F257" s="36">
        <f>SUM(F251:F256)</f>
        <v>90.52</v>
      </c>
      <c r="G257" s="163">
        <f>SUM(G251:H256)</f>
        <v>605.26</v>
      </c>
      <c r="H257" s="164"/>
    </row>
    <row r="258" spans="1:8" x14ac:dyDescent="0.3">
      <c r="A258" s="48"/>
      <c r="B258" s="47"/>
      <c r="C258" s="53"/>
      <c r="D258" s="47"/>
      <c r="E258" s="47"/>
      <c r="F258" s="47"/>
      <c r="G258" s="149">
        <f>G257/2350</f>
        <v>0.25755744680851062</v>
      </c>
      <c r="H258" s="150"/>
    </row>
    <row r="259" spans="1:8" x14ac:dyDescent="0.3">
      <c r="A259" s="191" t="s">
        <v>113</v>
      </c>
      <c r="B259" s="192"/>
      <c r="C259" s="192"/>
      <c r="D259" s="192"/>
      <c r="E259" s="192"/>
      <c r="F259" s="192"/>
      <c r="G259" s="192"/>
      <c r="H259" s="193"/>
    </row>
    <row r="260" spans="1:8" x14ac:dyDescent="0.3">
      <c r="A260" s="34">
        <v>40</v>
      </c>
      <c r="B260" s="35" t="s">
        <v>132</v>
      </c>
      <c r="C260" s="111">
        <v>60</v>
      </c>
      <c r="D260" s="111">
        <v>1.61</v>
      </c>
      <c r="E260" s="111">
        <v>4.2699999999999996</v>
      </c>
      <c r="F260" s="111">
        <v>5.82</v>
      </c>
      <c r="G260" s="154">
        <v>68.319999999999993</v>
      </c>
      <c r="H260" s="155"/>
    </row>
    <row r="261" spans="1:8" x14ac:dyDescent="0.3">
      <c r="A261" s="34">
        <v>88</v>
      </c>
      <c r="B261" s="52" t="s">
        <v>72</v>
      </c>
      <c r="C261" s="36">
        <v>200</v>
      </c>
      <c r="D261" s="36">
        <v>4.5999999999999996</v>
      </c>
      <c r="E261" s="36">
        <v>6.4</v>
      </c>
      <c r="F261" s="36">
        <v>7.9</v>
      </c>
      <c r="G261" s="134">
        <v>110</v>
      </c>
      <c r="H261" s="135"/>
    </row>
    <row r="262" spans="1:8" x14ac:dyDescent="0.3">
      <c r="A262" s="34" t="s">
        <v>110</v>
      </c>
      <c r="B262" s="52" t="s">
        <v>99</v>
      </c>
      <c r="C262" s="36">
        <v>240</v>
      </c>
      <c r="D262" s="36">
        <v>18.36</v>
      </c>
      <c r="E262" s="36">
        <v>17.64</v>
      </c>
      <c r="F262" s="36">
        <v>46.32</v>
      </c>
      <c r="G262" s="134">
        <v>417.96</v>
      </c>
      <c r="H262" s="135"/>
    </row>
    <row r="263" spans="1:8" x14ac:dyDescent="0.2">
      <c r="A263" s="46" t="s">
        <v>109</v>
      </c>
      <c r="B263" s="45" t="s">
        <v>101</v>
      </c>
      <c r="C263" s="38">
        <v>200</v>
      </c>
      <c r="D263" s="38">
        <v>0.18</v>
      </c>
      <c r="E263" s="38">
        <v>0.1</v>
      </c>
      <c r="F263" s="38">
        <v>9.92</v>
      </c>
      <c r="G263" s="134">
        <v>42.02</v>
      </c>
      <c r="H263" s="135"/>
    </row>
    <row r="264" spans="1:8" x14ac:dyDescent="0.2">
      <c r="A264" s="46" t="s">
        <v>35</v>
      </c>
      <c r="B264" s="45" t="s">
        <v>114</v>
      </c>
      <c r="C264" s="38">
        <v>30</v>
      </c>
      <c r="D264" s="38">
        <v>3.2</v>
      </c>
      <c r="E264" s="38">
        <v>1.4</v>
      </c>
      <c r="F264" s="38">
        <v>13.1</v>
      </c>
      <c r="G264" s="134">
        <v>82.2</v>
      </c>
      <c r="H264" s="135"/>
    </row>
    <row r="265" spans="1:8" x14ac:dyDescent="0.3">
      <c r="A265" s="50" t="s">
        <v>35</v>
      </c>
      <c r="B265" s="35" t="s">
        <v>40</v>
      </c>
      <c r="C265" s="38">
        <v>30</v>
      </c>
      <c r="D265" s="38">
        <v>2.4</v>
      </c>
      <c r="E265" s="38">
        <v>0.5</v>
      </c>
      <c r="F265" s="38">
        <v>12</v>
      </c>
      <c r="G265" s="134">
        <v>66</v>
      </c>
      <c r="H265" s="135"/>
    </row>
    <row r="266" spans="1:8" x14ac:dyDescent="0.3">
      <c r="A266" s="43"/>
      <c r="B266" s="35" t="s">
        <v>9</v>
      </c>
      <c r="C266" s="36">
        <f>SUM(C260:C265)</f>
        <v>760</v>
      </c>
      <c r="D266" s="36">
        <f>SUM(D260:D265)</f>
        <v>30.349999999999998</v>
      </c>
      <c r="E266" s="36">
        <f>SUM(E260:E265)</f>
        <v>30.310000000000002</v>
      </c>
      <c r="F266" s="36">
        <f>SUM(F260:F265)</f>
        <v>95.059999999999988</v>
      </c>
      <c r="G266" s="167">
        <f>SUM(G260:H265)</f>
        <v>786.5</v>
      </c>
      <c r="H266" s="168"/>
    </row>
    <row r="267" spans="1:8" x14ac:dyDescent="0.3">
      <c r="A267" s="66"/>
      <c r="B267" s="47"/>
      <c r="C267" s="47"/>
      <c r="D267" s="47"/>
      <c r="E267" s="47"/>
      <c r="F267" s="47"/>
      <c r="G267" s="149">
        <f>G266/2350</f>
        <v>0.33468085106382978</v>
      </c>
      <c r="H267" s="150"/>
    </row>
    <row r="268" spans="1:8" x14ac:dyDescent="0.3">
      <c r="A268" s="191" t="s">
        <v>112</v>
      </c>
      <c r="B268" s="192"/>
      <c r="C268" s="192"/>
      <c r="D268" s="192"/>
      <c r="E268" s="192"/>
      <c r="F268" s="192"/>
      <c r="G268" s="192"/>
      <c r="H268" s="193"/>
    </row>
    <row r="269" spans="1:8" x14ac:dyDescent="0.3">
      <c r="A269" s="87" t="s">
        <v>58</v>
      </c>
      <c r="B269" s="45" t="s">
        <v>41</v>
      </c>
      <c r="C269" s="38">
        <v>200</v>
      </c>
      <c r="D269" s="36">
        <v>5.4</v>
      </c>
      <c r="E269" s="38">
        <v>5</v>
      </c>
      <c r="F269" s="38">
        <v>21.6</v>
      </c>
      <c r="G269" s="134">
        <v>158</v>
      </c>
      <c r="H269" s="135"/>
    </row>
    <row r="270" spans="1:8" x14ac:dyDescent="0.3">
      <c r="A270" s="96">
        <v>738</v>
      </c>
      <c r="B270" s="35" t="s">
        <v>78</v>
      </c>
      <c r="C270" s="36">
        <v>100</v>
      </c>
      <c r="D270" s="36">
        <v>3.3</v>
      </c>
      <c r="E270" s="36">
        <v>3</v>
      </c>
      <c r="F270" s="36">
        <v>34.799999999999997</v>
      </c>
      <c r="G270" s="134">
        <v>180</v>
      </c>
      <c r="H270" s="135"/>
    </row>
    <row r="271" spans="1:8" x14ac:dyDescent="0.3">
      <c r="A271" s="43"/>
      <c r="B271" s="35" t="s">
        <v>10</v>
      </c>
      <c r="C271" s="36">
        <f>SUM(C269:C270)</f>
        <v>300</v>
      </c>
      <c r="D271" s="36">
        <f>SUM(D269:D270)</f>
        <v>8.6999999999999993</v>
      </c>
      <c r="E271" s="36">
        <f>SUM(E269:E270)</f>
        <v>8</v>
      </c>
      <c r="F271" s="36">
        <f>SUM(F269:F270)</f>
        <v>56.4</v>
      </c>
      <c r="G271" s="167">
        <f>SUM(G269:H270)</f>
        <v>338</v>
      </c>
      <c r="H271" s="168"/>
    </row>
    <row r="272" spans="1:8" x14ac:dyDescent="0.3">
      <c r="A272" s="43"/>
      <c r="B272" s="35"/>
      <c r="C272" s="35"/>
      <c r="D272" s="35"/>
      <c r="E272" s="35"/>
      <c r="F272" s="35"/>
      <c r="G272" s="149">
        <f>G271/2350</f>
        <v>0.14382978723404255</v>
      </c>
      <c r="H272" s="150"/>
    </row>
    <row r="273" spans="1:8" x14ac:dyDescent="0.3">
      <c r="A273" s="44"/>
      <c r="B273" s="42" t="s">
        <v>11</v>
      </c>
      <c r="C273" s="41">
        <f>C257+C266+C271</f>
        <v>1650</v>
      </c>
      <c r="D273" s="41">
        <f>D257+D266+D271</f>
        <v>57.45</v>
      </c>
      <c r="E273" s="41">
        <f>E257+E266+E271</f>
        <v>58.41</v>
      </c>
      <c r="F273" s="41">
        <f>F257+F266+F271</f>
        <v>241.98</v>
      </c>
      <c r="G273" s="185">
        <f>G257+G266+G271</f>
        <v>1729.76</v>
      </c>
      <c r="H273" s="186"/>
    </row>
    <row r="274" spans="1:8" ht="21" thickBot="1" x14ac:dyDescent="0.35">
      <c r="A274" s="65"/>
      <c r="B274" s="64"/>
      <c r="C274" s="64"/>
      <c r="D274" s="64"/>
      <c r="E274" s="64"/>
      <c r="F274" s="64"/>
      <c r="G274" s="157">
        <f>G273/2350</f>
        <v>0.736068085106383</v>
      </c>
      <c r="H274" s="158"/>
    </row>
    <row r="275" spans="1:8" x14ac:dyDescent="0.3">
      <c r="A275" s="63"/>
      <c r="B275" s="63"/>
      <c r="C275" s="63"/>
      <c r="D275" s="63"/>
      <c r="E275" s="63"/>
      <c r="F275" s="63"/>
      <c r="G275" s="63"/>
      <c r="H275" s="62"/>
    </row>
    <row r="276" spans="1:8" x14ac:dyDescent="0.3">
      <c r="A276" s="61"/>
      <c r="B276" s="60" t="s">
        <v>24</v>
      </c>
      <c r="C276" s="60"/>
      <c r="D276" s="60"/>
      <c r="E276" s="60"/>
      <c r="F276" s="60"/>
      <c r="G276" s="60"/>
      <c r="H276" s="60"/>
    </row>
    <row r="277" spans="1:8" x14ac:dyDescent="0.3">
      <c r="A277" s="61"/>
      <c r="B277" s="60"/>
      <c r="C277" s="60"/>
      <c r="D277" s="60"/>
      <c r="E277" s="60"/>
      <c r="F277" s="60"/>
      <c r="G277" s="60"/>
      <c r="H277" s="60"/>
    </row>
    <row r="278" spans="1:8" ht="21" thickBot="1" x14ac:dyDescent="0.35">
      <c r="A278" s="61"/>
      <c r="B278" s="60"/>
      <c r="C278" s="60"/>
      <c r="D278" s="60"/>
      <c r="E278" s="60"/>
      <c r="F278" s="60"/>
      <c r="G278" s="60"/>
      <c r="H278" s="60"/>
    </row>
    <row r="279" spans="1:8" ht="50.25" customHeight="1" x14ac:dyDescent="0.3">
      <c r="A279" s="138" t="s">
        <v>22</v>
      </c>
      <c r="B279" s="140" t="s">
        <v>1</v>
      </c>
      <c r="C279" s="142" t="s">
        <v>36</v>
      </c>
      <c r="D279" s="59" t="s">
        <v>2</v>
      </c>
      <c r="E279" s="59"/>
      <c r="F279" s="59"/>
      <c r="G279" s="59" t="s">
        <v>6</v>
      </c>
      <c r="H279" s="58"/>
    </row>
    <row r="280" spans="1:8" x14ac:dyDescent="0.3">
      <c r="A280" s="139"/>
      <c r="B280" s="141"/>
      <c r="C280" s="143"/>
      <c r="D280" s="42" t="s">
        <v>3</v>
      </c>
      <c r="E280" s="42" t="s">
        <v>4</v>
      </c>
      <c r="F280" s="42" t="s">
        <v>5</v>
      </c>
      <c r="G280" s="42" t="s">
        <v>7</v>
      </c>
      <c r="H280" s="57"/>
    </row>
    <row r="281" spans="1:8" ht="25.5" customHeight="1" x14ac:dyDescent="0.3">
      <c r="A281" s="169" t="s">
        <v>21</v>
      </c>
      <c r="B281" s="170"/>
      <c r="C281" s="170"/>
      <c r="D281" s="170"/>
      <c r="E281" s="170"/>
      <c r="F281" s="170"/>
      <c r="G281" s="170"/>
      <c r="H281" s="171"/>
    </row>
    <row r="282" spans="1:8" x14ac:dyDescent="0.3">
      <c r="A282" s="34" t="s">
        <v>108</v>
      </c>
      <c r="B282" s="52" t="s">
        <v>107</v>
      </c>
      <c r="C282" s="41">
        <v>200</v>
      </c>
      <c r="D282" s="41">
        <v>14.98</v>
      </c>
      <c r="E282" s="41">
        <v>16</v>
      </c>
      <c r="F282" s="41">
        <v>50.12</v>
      </c>
      <c r="G282" s="175">
        <v>397.12</v>
      </c>
      <c r="H282" s="176"/>
    </row>
    <row r="283" spans="1:8" x14ac:dyDescent="0.2">
      <c r="A283" s="56">
        <v>377</v>
      </c>
      <c r="B283" s="55" t="s">
        <v>51</v>
      </c>
      <c r="C283" s="54">
        <v>200</v>
      </c>
      <c r="D283" s="54">
        <v>0.2</v>
      </c>
      <c r="E283" s="54">
        <v>0</v>
      </c>
      <c r="F283" s="54">
        <v>10.199999999999999</v>
      </c>
      <c r="G283" s="136">
        <v>41</v>
      </c>
      <c r="H283" s="137"/>
    </row>
    <row r="284" spans="1:8" x14ac:dyDescent="0.3">
      <c r="A284" s="50" t="s">
        <v>35</v>
      </c>
      <c r="B284" s="42" t="s">
        <v>55</v>
      </c>
      <c r="C284" s="41">
        <v>150</v>
      </c>
      <c r="D284" s="41">
        <v>2.1</v>
      </c>
      <c r="E284" s="41">
        <v>0.45</v>
      </c>
      <c r="F284" s="107">
        <v>24</v>
      </c>
      <c r="G284" s="136">
        <v>108.45</v>
      </c>
      <c r="H284" s="137"/>
    </row>
    <row r="285" spans="1:8" x14ac:dyDescent="0.3">
      <c r="A285" s="44"/>
      <c r="B285" s="35" t="s">
        <v>8</v>
      </c>
      <c r="C285" s="97">
        <f>SUM(C282:C284)</f>
        <v>550</v>
      </c>
      <c r="D285" s="36">
        <f>SUM(D282:D284)</f>
        <v>17.28</v>
      </c>
      <c r="E285" s="36">
        <f>SUM(E282:E284)</f>
        <v>16.45</v>
      </c>
      <c r="F285" s="36">
        <f>SUM(F282:F284)</f>
        <v>84.32</v>
      </c>
      <c r="G285" s="163">
        <f>SUM(G282:H284)</f>
        <v>546.57000000000005</v>
      </c>
      <c r="H285" s="164"/>
    </row>
    <row r="286" spans="1:8" x14ac:dyDescent="0.3">
      <c r="A286" s="48"/>
      <c r="B286" s="47"/>
      <c r="C286" s="53"/>
      <c r="D286" s="47"/>
      <c r="E286" s="47"/>
      <c r="F286" s="47"/>
      <c r="G286" s="149">
        <f>G285/2350</f>
        <v>0.23258297872340428</v>
      </c>
      <c r="H286" s="150"/>
    </row>
    <row r="287" spans="1:8" x14ac:dyDescent="0.3">
      <c r="A287" s="160" t="s">
        <v>113</v>
      </c>
      <c r="B287" s="161"/>
      <c r="C287" s="161"/>
      <c r="D287" s="161"/>
      <c r="E287" s="161"/>
      <c r="F287" s="161"/>
      <c r="G287" s="161"/>
      <c r="H287" s="162"/>
    </row>
    <row r="288" spans="1:8" x14ac:dyDescent="0.3">
      <c r="A288" s="34">
        <v>53</v>
      </c>
      <c r="B288" s="52" t="s">
        <v>123</v>
      </c>
      <c r="C288" s="36">
        <v>60</v>
      </c>
      <c r="D288" s="36">
        <v>1.17</v>
      </c>
      <c r="E288" s="36">
        <v>2.48</v>
      </c>
      <c r="F288" s="36">
        <v>4.55</v>
      </c>
      <c r="G288" s="154">
        <v>45.14</v>
      </c>
      <c r="H288" s="155"/>
    </row>
    <row r="289" spans="1:8" x14ac:dyDescent="0.3">
      <c r="A289" s="34">
        <v>549</v>
      </c>
      <c r="B289" s="52" t="s">
        <v>76</v>
      </c>
      <c r="C289" s="36">
        <v>200</v>
      </c>
      <c r="D289" s="36">
        <v>6.78</v>
      </c>
      <c r="E289" s="36">
        <v>4.58</v>
      </c>
      <c r="F289" s="36">
        <v>14.4</v>
      </c>
      <c r="G289" s="134">
        <v>125.9</v>
      </c>
      <c r="H289" s="135"/>
    </row>
    <row r="290" spans="1:8" x14ac:dyDescent="0.3">
      <c r="A290" s="96" t="s">
        <v>111</v>
      </c>
      <c r="B290" s="35" t="s">
        <v>121</v>
      </c>
      <c r="C290" s="38">
        <v>240</v>
      </c>
      <c r="D290" s="36">
        <v>6.9</v>
      </c>
      <c r="E290" s="36">
        <v>14.1</v>
      </c>
      <c r="F290" s="36">
        <v>17.899999999999999</v>
      </c>
      <c r="G290" s="134">
        <v>286</v>
      </c>
      <c r="H290" s="135"/>
    </row>
    <row r="291" spans="1:8" hidden="1" x14ac:dyDescent="0.3">
      <c r="A291" s="61"/>
      <c r="B291" s="61"/>
      <c r="C291" s="61"/>
      <c r="D291" s="61"/>
      <c r="E291" s="61"/>
      <c r="F291" s="61"/>
      <c r="G291" s="61"/>
      <c r="H291" s="61"/>
    </row>
    <row r="292" spans="1:8" x14ac:dyDescent="0.3">
      <c r="A292" s="96">
        <v>349</v>
      </c>
      <c r="B292" s="35" t="s">
        <v>33</v>
      </c>
      <c r="C292" s="38">
        <v>200</v>
      </c>
      <c r="D292" s="36">
        <v>0.6</v>
      </c>
      <c r="E292" s="36">
        <v>0.1</v>
      </c>
      <c r="F292" s="36">
        <v>31.7</v>
      </c>
      <c r="G292" s="134">
        <v>131</v>
      </c>
      <c r="H292" s="135"/>
    </row>
    <row r="293" spans="1:8" x14ac:dyDescent="0.2">
      <c r="A293" s="46" t="s">
        <v>35</v>
      </c>
      <c r="B293" s="45" t="s">
        <v>114</v>
      </c>
      <c r="C293" s="38">
        <v>30</v>
      </c>
      <c r="D293" s="38">
        <v>3.2</v>
      </c>
      <c r="E293" s="38">
        <v>1.4</v>
      </c>
      <c r="F293" s="38">
        <v>13.1</v>
      </c>
      <c r="G293" s="134">
        <v>82.2</v>
      </c>
      <c r="H293" s="135"/>
    </row>
    <row r="294" spans="1:8" x14ac:dyDescent="0.3">
      <c r="A294" s="50" t="s">
        <v>35</v>
      </c>
      <c r="B294" s="35" t="s">
        <v>40</v>
      </c>
      <c r="C294" s="38">
        <v>30</v>
      </c>
      <c r="D294" s="38">
        <v>2.4</v>
      </c>
      <c r="E294" s="38">
        <v>0.5</v>
      </c>
      <c r="F294" s="38">
        <v>12</v>
      </c>
      <c r="G294" s="134">
        <v>66</v>
      </c>
      <c r="H294" s="135"/>
    </row>
    <row r="295" spans="1:8" x14ac:dyDescent="0.3">
      <c r="A295" s="49"/>
      <c r="B295" s="35" t="s">
        <v>9</v>
      </c>
      <c r="C295" s="36">
        <f>SUM(C288:C294)</f>
        <v>760</v>
      </c>
      <c r="D295" s="36">
        <f>SUM(D288:D294)</f>
        <v>21.05</v>
      </c>
      <c r="E295" s="36">
        <f>SUM(E288:E294)</f>
        <v>23.16</v>
      </c>
      <c r="F295" s="36">
        <f>SUM(F288:F294)</f>
        <v>93.649999999999991</v>
      </c>
      <c r="G295" s="167">
        <f>SUM(G288:H294)</f>
        <v>736.24</v>
      </c>
      <c r="H295" s="168"/>
    </row>
    <row r="296" spans="1:8" x14ac:dyDescent="0.3">
      <c r="A296" s="48"/>
      <c r="B296" s="47"/>
      <c r="C296" s="47"/>
      <c r="D296" s="47"/>
      <c r="E296" s="47"/>
      <c r="F296" s="47"/>
      <c r="G296" s="149">
        <f>G295/2350</f>
        <v>0.31329361702127662</v>
      </c>
      <c r="H296" s="150"/>
    </row>
    <row r="297" spans="1:8" x14ac:dyDescent="0.3">
      <c r="A297" s="160" t="s">
        <v>112</v>
      </c>
      <c r="B297" s="161"/>
      <c r="C297" s="161"/>
      <c r="D297" s="161"/>
      <c r="E297" s="161"/>
      <c r="F297" s="161"/>
      <c r="G297" s="161"/>
      <c r="H297" s="162"/>
    </row>
    <row r="298" spans="1:8" x14ac:dyDescent="0.3">
      <c r="A298" s="87" t="s">
        <v>58</v>
      </c>
      <c r="B298" s="45" t="s">
        <v>41</v>
      </c>
      <c r="C298" s="38">
        <v>200</v>
      </c>
      <c r="D298" s="36">
        <v>5.4</v>
      </c>
      <c r="E298" s="38">
        <v>5</v>
      </c>
      <c r="F298" s="38">
        <v>21.6</v>
      </c>
      <c r="G298" s="134">
        <v>158</v>
      </c>
      <c r="H298" s="135"/>
    </row>
    <row r="299" spans="1:8" x14ac:dyDescent="0.3">
      <c r="A299" s="34">
        <v>606</v>
      </c>
      <c r="B299" s="45" t="s">
        <v>133</v>
      </c>
      <c r="C299" s="38">
        <v>100</v>
      </c>
      <c r="D299" s="38">
        <v>1.7</v>
      </c>
      <c r="E299" s="38">
        <v>5.2</v>
      </c>
      <c r="F299" s="38">
        <v>21.7</v>
      </c>
      <c r="G299" s="134">
        <v>194</v>
      </c>
      <c r="H299" s="135"/>
    </row>
    <row r="300" spans="1:8" x14ac:dyDescent="0.3">
      <c r="A300" s="44"/>
      <c r="B300" s="35" t="s">
        <v>10</v>
      </c>
      <c r="C300" s="36">
        <v>300</v>
      </c>
      <c r="D300" s="36">
        <f>SUM(D298:D299)</f>
        <v>7.1000000000000005</v>
      </c>
      <c r="E300" s="36">
        <f>SUM(E298:E299)</f>
        <v>10.199999999999999</v>
      </c>
      <c r="F300" s="36">
        <f>SUM(F298:F299)</f>
        <v>43.3</v>
      </c>
      <c r="G300" s="167">
        <f>SUM(G298:H299)</f>
        <v>352</v>
      </c>
      <c r="H300" s="168"/>
    </row>
    <row r="301" spans="1:8" x14ac:dyDescent="0.3">
      <c r="A301" s="44"/>
      <c r="B301" s="35"/>
      <c r="C301" s="36"/>
      <c r="D301" s="36"/>
      <c r="E301" s="36"/>
      <c r="F301" s="36"/>
      <c r="G301" s="149">
        <f>G300/2350</f>
        <v>0.1497872340425532</v>
      </c>
      <c r="H301" s="150"/>
    </row>
    <row r="302" spans="1:8" x14ac:dyDescent="0.3">
      <c r="A302" s="43"/>
      <c r="B302" s="42" t="s">
        <v>11</v>
      </c>
      <c r="C302" s="41">
        <f>C285+C295+C300</f>
        <v>1610</v>
      </c>
      <c r="D302" s="41">
        <f>D300+D295+D285</f>
        <v>45.430000000000007</v>
      </c>
      <c r="E302" s="41">
        <f>E300+E295+E285</f>
        <v>49.81</v>
      </c>
      <c r="F302" s="41">
        <f>F300+F295+F285</f>
        <v>221.26999999999998</v>
      </c>
      <c r="G302" s="185">
        <f>G300+G295+G285</f>
        <v>1634.81</v>
      </c>
      <c r="H302" s="186"/>
    </row>
    <row r="303" spans="1:8" ht="21" thickBot="1" x14ac:dyDescent="0.35">
      <c r="A303" s="40"/>
      <c r="B303" s="39"/>
      <c r="C303" s="39"/>
      <c r="D303" s="39"/>
      <c r="E303" s="39"/>
      <c r="F303" s="39"/>
      <c r="G303" s="157">
        <f>G302/2350</f>
        <v>0.69566382978723407</v>
      </c>
      <c r="H303" s="158"/>
    </row>
    <row r="304" spans="1:8" x14ac:dyDescent="0.3">
      <c r="A304" s="9"/>
      <c r="B304" s="10"/>
      <c r="C304" s="10"/>
      <c r="D304" s="10"/>
      <c r="E304" s="10"/>
      <c r="F304" s="10"/>
      <c r="G304" s="11"/>
      <c r="H304" s="12"/>
    </row>
    <row r="305" spans="1:8" x14ac:dyDescent="0.3">
      <c r="A305" s="13"/>
      <c r="B305" s="6"/>
      <c r="C305" s="8"/>
      <c r="D305" s="6"/>
      <c r="E305" s="6"/>
      <c r="F305" s="6"/>
      <c r="G305" s="11"/>
      <c r="H305" s="11"/>
    </row>
    <row r="306" spans="1:8" x14ac:dyDescent="0.3">
      <c r="A306" s="13"/>
      <c r="B306" s="6"/>
      <c r="C306" s="6"/>
      <c r="D306" s="6"/>
      <c r="E306" s="6"/>
      <c r="F306" s="6"/>
      <c r="G306" s="11"/>
      <c r="H306" s="11"/>
    </row>
    <row r="307" spans="1:8" ht="21" customHeight="1" x14ac:dyDescent="0.2">
      <c r="A307" s="194" t="s">
        <v>75</v>
      </c>
      <c r="B307" s="195"/>
      <c r="C307" s="195"/>
      <c r="D307" s="195"/>
      <c r="E307" s="195"/>
      <c r="F307" s="195"/>
      <c r="G307" s="195"/>
      <c r="H307" s="196"/>
    </row>
    <row r="308" spans="1:8" x14ac:dyDescent="0.3">
      <c r="A308" s="6"/>
      <c r="B308" s="197"/>
      <c r="C308" s="199" t="s">
        <v>36</v>
      </c>
      <c r="D308" s="200" t="s">
        <v>2</v>
      </c>
      <c r="E308" s="201"/>
      <c r="F308" s="202"/>
      <c r="G308" s="203" t="s">
        <v>47</v>
      </c>
      <c r="H308" s="204"/>
    </row>
    <row r="309" spans="1:8" ht="36.75" customHeight="1" x14ac:dyDescent="0.3">
      <c r="A309" s="6"/>
      <c r="B309" s="198"/>
      <c r="C309" s="199"/>
      <c r="D309" s="14" t="s">
        <v>3</v>
      </c>
      <c r="E309" s="14" t="s">
        <v>4</v>
      </c>
      <c r="F309" s="14" t="s">
        <v>5</v>
      </c>
      <c r="G309" s="205"/>
      <c r="H309" s="206"/>
    </row>
    <row r="310" spans="1:8" ht="44.25" customHeight="1" x14ac:dyDescent="0.3">
      <c r="A310" s="6"/>
      <c r="B310" s="15" t="s">
        <v>45</v>
      </c>
      <c r="C310" s="16"/>
      <c r="D310" s="17">
        <v>84.7</v>
      </c>
      <c r="E310" s="17">
        <v>86.9</v>
      </c>
      <c r="F310" s="17">
        <v>368.5</v>
      </c>
      <c r="G310" s="207">
        <v>2350</v>
      </c>
      <c r="H310" s="208"/>
    </row>
    <row r="311" spans="1:8" ht="20.25" customHeight="1" x14ac:dyDescent="0.3">
      <c r="A311" s="6"/>
      <c r="B311" s="18" t="s">
        <v>42</v>
      </c>
      <c r="C311" s="19">
        <f>(C16+C44+C71+C100+C131+C162+C193+C225+C257+C285)/10</f>
        <v>478</v>
      </c>
      <c r="D311" s="20">
        <f>(D16+D44+D71+D100+D131+D162+D193+D225+D257+D285)/10</f>
        <v>15.422999999999998</v>
      </c>
      <c r="E311" s="20">
        <f>(E16+E44+E71+E100+E131+E162+E193+E225+E257+E285)/10</f>
        <v>17.114999999999998</v>
      </c>
      <c r="F311" s="20">
        <f>(F16+F44+F71+F100+F131+F162+F193+F225+F257+F285)/10</f>
        <v>66.346000000000004</v>
      </c>
      <c r="G311" s="209">
        <f>(G16+G44+G71+G100+G131+G162+G193+G225+G257+G285)/10</f>
        <v>481.52494999999999</v>
      </c>
      <c r="H311" s="209"/>
    </row>
    <row r="312" spans="1:8" x14ac:dyDescent="0.3">
      <c r="A312" s="6"/>
      <c r="B312" s="18" t="s">
        <v>79</v>
      </c>
      <c r="C312" s="21"/>
      <c r="D312" s="22"/>
      <c r="E312" s="22"/>
      <c r="F312" s="22"/>
      <c r="G312" s="210">
        <f>G311/G310</f>
        <v>0.20490423404255317</v>
      </c>
      <c r="H312" s="210"/>
    </row>
    <row r="313" spans="1:8" x14ac:dyDescent="0.3">
      <c r="A313" s="6"/>
      <c r="B313" s="23" t="s">
        <v>43</v>
      </c>
      <c r="C313" s="24">
        <v>500</v>
      </c>
      <c r="D313" s="32">
        <v>15.4</v>
      </c>
      <c r="E313" s="32">
        <v>15.8</v>
      </c>
      <c r="F313" s="32">
        <v>67</v>
      </c>
      <c r="G313" s="211" t="s">
        <v>83</v>
      </c>
      <c r="H313" s="211"/>
    </row>
    <row r="314" spans="1:8" x14ac:dyDescent="0.3">
      <c r="A314" s="6"/>
      <c r="B314" s="18" t="s">
        <v>44</v>
      </c>
      <c r="C314" s="19">
        <f>(C26+C54+C81+C110+C140+C172+C203+C235+C266+C295)/10</f>
        <v>763</v>
      </c>
      <c r="D314" s="20">
        <f>(D26+D54+D81+D110+D140+D172+D203+D235+D266+D295)/10</f>
        <v>31.225600000000004</v>
      </c>
      <c r="E314" s="20">
        <f>(E26+E54+E81+E110+E140+E172+E203+E235+E266+E295)/10</f>
        <v>27.238399999999995</v>
      </c>
      <c r="F314" s="20">
        <f>(F26+F54+F81+F110+F140+F172+F203+F235+F266+F295)/10</f>
        <v>104.29819999999999</v>
      </c>
      <c r="G314" s="209">
        <f>(G26+G54+G81+G110+G140+G172+G203+G235+G266+G295)/10</f>
        <v>797.952</v>
      </c>
      <c r="H314" s="209"/>
    </row>
    <row r="315" spans="1:8" x14ac:dyDescent="0.3">
      <c r="A315" s="6"/>
      <c r="B315" s="18" t="s">
        <v>80</v>
      </c>
      <c r="C315" s="21"/>
      <c r="D315" s="21"/>
      <c r="E315" s="21"/>
      <c r="F315" s="21"/>
      <c r="G315" s="212">
        <f>G314/G310</f>
        <v>0.33955404255319149</v>
      </c>
      <c r="H315" s="212"/>
    </row>
    <row r="316" spans="1:8" x14ac:dyDescent="0.3">
      <c r="A316" s="6"/>
      <c r="B316" s="23" t="s">
        <v>43</v>
      </c>
      <c r="C316" s="24">
        <v>700</v>
      </c>
      <c r="D316" s="33">
        <v>23.1</v>
      </c>
      <c r="E316" s="33">
        <v>23.7</v>
      </c>
      <c r="F316" s="33">
        <v>100.5</v>
      </c>
      <c r="G316" s="216" t="s">
        <v>84</v>
      </c>
      <c r="H316" s="216"/>
    </row>
    <row r="317" spans="1:8" x14ac:dyDescent="0.3">
      <c r="A317" s="6"/>
      <c r="B317" s="7" t="s">
        <v>38</v>
      </c>
      <c r="C317" s="25">
        <f>(C31+C59+C86+C115+C145+C177+C208+C240+C271+C300)/10</f>
        <v>300</v>
      </c>
      <c r="D317" s="20">
        <f>(D31+D59+D86+D115+D145+D177+D208+D240+D271+D300)/10</f>
        <v>8.16</v>
      </c>
      <c r="E317" s="20">
        <f>(E31+E59+E86+E115+E145+E177+E208+E240+E271+E300)/10</f>
        <v>8.120000000000001</v>
      </c>
      <c r="F317" s="20">
        <f>(F31+F59+F86+F115+F145+F177+F208+F240+F271+F300)/10</f>
        <v>48.58</v>
      </c>
      <c r="G317" s="209">
        <f>(G31+G59+G86+G115+G145+G177+G208+G240+G271+G300)/10</f>
        <v>334.6</v>
      </c>
      <c r="H317" s="209"/>
    </row>
    <row r="318" spans="1:8" x14ac:dyDescent="0.3">
      <c r="A318" s="6"/>
      <c r="B318" s="18" t="s">
        <v>81</v>
      </c>
      <c r="C318" s="26"/>
      <c r="D318" s="27"/>
      <c r="E318" s="27"/>
      <c r="F318" s="27"/>
      <c r="G318" s="210">
        <f>G317/G310</f>
        <v>0.14238297872340427</v>
      </c>
      <c r="H318" s="210"/>
    </row>
    <row r="319" spans="1:8" x14ac:dyDescent="0.3">
      <c r="A319" s="6"/>
      <c r="B319" s="23" t="s">
        <v>43</v>
      </c>
      <c r="C319" s="24">
        <v>300</v>
      </c>
      <c r="D319" s="24">
        <v>7.7</v>
      </c>
      <c r="E319" s="24">
        <v>7.9</v>
      </c>
      <c r="F319" s="24">
        <v>33.5</v>
      </c>
      <c r="G319" s="217" t="s">
        <v>87</v>
      </c>
      <c r="H319" s="217"/>
    </row>
    <row r="320" spans="1:8" x14ac:dyDescent="0.3">
      <c r="A320" s="6"/>
      <c r="B320" s="7" t="s">
        <v>46</v>
      </c>
      <c r="C320" s="25">
        <f>(C302+C273+C242+C210+C179+C147+C117+C87+C60+C33)/10</f>
        <v>1473</v>
      </c>
      <c r="D320" s="20">
        <f>(D302+D273+D242+D210+D179+D147+D117+D87+D60+D33)/10</f>
        <v>54.811599999999999</v>
      </c>
      <c r="E320" s="20">
        <f>(E302+E273+E242+E210+E179+E147+E117+E87+E60+E33)/10</f>
        <v>50.977399999999996</v>
      </c>
      <c r="F320" s="20">
        <f>(F302+F273+F242+F210+F179+F147+F117+F87+F60+F33)/10</f>
        <v>211.68119999999999</v>
      </c>
      <c r="G320" s="209">
        <f>(G302+G273+G242+G210+G179+G147+G117+G87+G60+G33)/10</f>
        <v>1560.2336595744682</v>
      </c>
      <c r="H320" s="209"/>
    </row>
    <row r="321" spans="1:8" x14ac:dyDescent="0.3">
      <c r="A321" s="6"/>
      <c r="B321" s="18" t="s">
        <v>82</v>
      </c>
      <c r="C321" s="27"/>
      <c r="D321" s="21"/>
      <c r="E321" s="28"/>
      <c r="F321" s="28"/>
      <c r="G321" s="210">
        <f>G320/G310</f>
        <v>0.66392921684019923</v>
      </c>
      <c r="H321" s="210"/>
    </row>
    <row r="322" spans="1:8" x14ac:dyDescent="0.3">
      <c r="A322" s="6"/>
      <c r="B322" s="23" t="s">
        <v>43</v>
      </c>
      <c r="C322" s="24">
        <v>1500</v>
      </c>
      <c r="D322" s="24">
        <v>46.2</v>
      </c>
      <c r="E322" s="24">
        <v>47.4</v>
      </c>
      <c r="F322" s="24">
        <v>201</v>
      </c>
      <c r="G322" s="213" t="s">
        <v>88</v>
      </c>
      <c r="H322" s="213"/>
    </row>
    <row r="323" spans="1:8" x14ac:dyDescent="0.3">
      <c r="A323" s="5"/>
      <c r="B323" s="27"/>
      <c r="C323" s="27"/>
      <c r="D323" s="29"/>
      <c r="E323" s="29"/>
      <c r="F323" s="29"/>
      <c r="G323" s="214"/>
      <c r="H323" s="215"/>
    </row>
  </sheetData>
  <mergeCells count="300">
    <mergeCell ref="C1:E1"/>
    <mergeCell ref="F2:I2"/>
    <mergeCell ref="G288:H288"/>
    <mergeCell ref="G74:H74"/>
    <mergeCell ref="G103:H103"/>
    <mergeCell ref="G134:H134"/>
    <mergeCell ref="G165:H165"/>
    <mergeCell ref="G196:H196"/>
    <mergeCell ref="G228:H228"/>
    <mergeCell ref="A287:H287"/>
    <mergeCell ref="A279:A280"/>
    <mergeCell ref="B279:B280"/>
    <mergeCell ref="G322:H322"/>
    <mergeCell ref="G323:H323"/>
    <mergeCell ref="G316:H316"/>
    <mergeCell ref="G317:H317"/>
    <mergeCell ref="G318:H318"/>
    <mergeCell ref="G319:H319"/>
    <mergeCell ref="G320:H320"/>
    <mergeCell ref="G321:H321"/>
    <mergeCell ref="G310:H310"/>
    <mergeCell ref="G311:H311"/>
    <mergeCell ref="G312:H312"/>
    <mergeCell ref="G313:H313"/>
    <mergeCell ref="G314:H314"/>
    <mergeCell ref="G315:H315"/>
    <mergeCell ref="G302:H302"/>
    <mergeCell ref="G303:H303"/>
    <mergeCell ref="A307:H307"/>
    <mergeCell ref="B308:B309"/>
    <mergeCell ref="C308:C309"/>
    <mergeCell ref="D308:F308"/>
    <mergeCell ref="G308:H309"/>
    <mergeCell ref="A297:H297"/>
    <mergeCell ref="G298:H298"/>
    <mergeCell ref="G299:H299"/>
    <mergeCell ref="G300:H300"/>
    <mergeCell ref="G301:H301"/>
    <mergeCell ref="G292:H292"/>
    <mergeCell ref="G295:H295"/>
    <mergeCell ref="G296:H296"/>
    <mergeCell ref="G293:H293"/>
    <mergeCell ref="G294:H294"/>
    <mergeCell ref="G289:H289"/>
    <mergeCell ref="G76:H76"/>
    <mergeCell ref="G77:H77"/>
    <mergeCell ref="G282:H282"/>
    <mergeCell ref="G266:H266"/>
    <mergeCell ref="G267:H267"/>
    <mergeCell ref="A268:H268"/>
    <mergeCell ref="C279:C280"/>
    <mergeCell ref="A281:H281"/>
    <mergeCell ref="G285:H285"/>
    <mergeCell ref="G286:H286"/>
    <mergeCell ref="G271:H271"/>
    <mergeCell ref="G272:H272"/>
    <mergeCell ref="G283:H283"/>
    <mergeCell ref="G284:H284"/>
    <mergeCell ref="G273:H273"/>
    <mergeCell ref="G274:H274"/>
    <mergeCell ref="G269:H269"/>
    <mergeCell ref="G270:H270"/>
    <mergeCell ref="A259:H259"/>
    <mergeCell ref="G261:H261"/>
    <mergeCell ref="G262:H262"/>
    <mergeCell ref="G263:H263"/>
    <mergeCell ref="G264:H264"/>
    <mergeCell ref="G265:H265"/>
    <mergeCell ref="G260:H260"/>
    <mergeCell ref="G253:H253"/>
    <mergeCell ref="G254:H254"/>
    <mergeCell ref="G255:H255"/>
    <mergeCell ref="G256:H256"/>
    <mergeCell ref="G257:H257"/>
    <mergeCell ref="G258:H258"/>
    <mergeCell ref="A248:A249"/>
    <mergeCell ref="B248:B249"/>
    <mergeCell ref="C248:C249"/>
    <mergeCell ref="A250:H250"/>
    <mergeCell ref="G251:H251"/>
    <mergeCell ref="G252:H252"/>
    <mergeCell ref="G238:H238"/>
    <mergeCell ref="G239:H239"/>
    <mergeCell ref="G240:H240"/>
    <mergeCell ref="G241:H241"/>
    <mergeCell ref="G242:H242"/>
    <mergeCell ref="G243:H243"/>
    <mergeCell ref="G232:H232"/>
    <mergeCell ref="G233:H233"/>
    <mergeCell ref="G234:H234"/>
    <mergeCell ref="G235:H235"/>
    <mergeCell ref="G236:H236"/>
    <mergeCell ref="A237:H237"/>
    <mergeCell ref="G225:H225"/>
    <mergeCell ref="G226:H226"/>
    <mergeCell ref="A227:H227"/>
    <mergeCell ref="G229:H229"/>
    <mergeCell ref="G230:H230"/>
    <mergeCell ref="G231:H231"/>
    <mergeCell ref="A218:H218"/>
    <mergeCell ref="G219:H219"/>
    <mergeCell ref="G220:H220"/>
    <mergeCell ref="G221:H221"/>
    <mergeCell ref="G222:H222"/>
    <mergeCell ref="G223:H223"/>
    <mergeCell ref="G209:H209"/>
    <mergeCell ref="G210:H210"/>
    <mergeCell ref="G211:H211"/>
    <mergeCell ref="A216:A217"/>
    <mergeCell ref="B216:B217"/>
    <mergeCell ref="C216:C217"/>
    <mergeCell ref="G203:H203"/>
    <mergeCell ref="G204:H204"/>
    <mergeCell ref="A205:H205"/>
    <mergeCell ref="G206:H206"/>
    <mergeCell ref="G207:H207"/>
    <mergeCell ref="G208:H208"/>
    <mergeCell ref="G197:H197"/>
    <mergeCell ref="G198:H198"/>
    <mergeCell ref="G199:H199"/>
    <mergeCell ref="G200:H200"/>
    <mergeCell ref="G201:H201"/>
    <mergeCell ref="G202:H202"/>
    <mergeCell ref="G190:H190"/>
    <mergeCell ref="G191:H191"/>
    <mergeCell ref="G192:H192"/>
    <mergeCell ref="G193:H193"/>
    <mergeCell ref="G194:H194"/>
    <mergeCell ref="A195:H195"/>
    <mergeCell ref="A185:A186"/>
    <mergeCell ref="B185:B186"/>
    <mergeCell ref="C185:C186"/>
    <mergeCell ref="A187:H187"/>
    <mergeCell ref="G188:H188"/>
    <mergeCell ref="G189:H189"/>
    <mergeCell ref="G175:H175"/>
    <mergeCell ref="G176:H176"/>
    <mergeCell ref="G177:H177"/>
    <mergeCell ref="G178:H178"/>
    <mergeCell ref="G179:H179"/>
    <mergeCell ref="G180:H180"/>
    <mergeCell ref="G169:H169"/>
    <mergeCell ref="G170:H170"/>
    <mergeCell ref="G171:H171"/>
    <mergeCell ref="G172:H172"/>
    <mergeCell ref="G173:H173"/>
    <mergeCell ref="A174:H174"/>
    <mergeCell ref="G162:H162"/>
    <mergeCell ref="G163:H163"/>
    <mergeCell ref="A164:H164"/>
    <mergeCell ref="G166:H166"/>
    <mergeCell ref="G167:H167"/>
    <mergeCell ref="G168:H168"/>
    <mergeCell ref="G156:H156"/>
    <mergeCell ref="G157:H157"/>
    <mergeCell ref="G158:H158"/>
    <mergeCell ref="G159:H159"/>
    <mergeCell ref="G160:H160"/>
    <mergeCell ref="G161:H161"/>
    <mergeCell ref="G147:H147"/>
    <mergeCell ref="G148:H148"/>
    <mergeCell ref="A153:A154"/>
    <mergeCell ref="B153:B154"/>
    <mergeCell ref="C153:C154"/>
    <mergeCell ref="A155:H155"/>
    <mergeCell ref="G141:H141"/>
    <mergeCell ref="A142:H142"/>
    <mergeCell ref="G143:H143"/>
    <mergeCell ref="G144:H144"/>
    <mergeCell ref="G145:H145"/>
    <mergeCell ref="G146:H146"/>
    <mergeCell ref="G135:H135"/>
    <mergeCell ref="G136:H136"/>
    <mergeCell ref="G137:H137"/>
    <mergeCell ref="G138:H138"/>
    <mergeCell ref="G139:H139"/>
    <mergeCell ref="G140:H140"/>
    <mergeCell ref="G126:H126"/>
    <mergeCell ref="G127:H127"/>
    <mergeCell ref="G128:H128"/>
    <mergeCell ref="G129:H129"/>
    <mergeCell ref="G130:H130"/>
    <mergeCell ref="G131:H131"/>
    <mergeCell ref="G117:H117"/>
    <mergeCell ref="G118:H118"/>
    <mergeCell ref="A123:A124"/>
    <mergeCell ref="B123:B124"/>
    <mergeCell ref="C123:C124"/>
    <mergeCell ref="A125:H125"/>
    <mergeCell ref="G111:H111"/>
    <mergeCell ref="A112:H112"/>
    <mergeCell ref="G113:H113"/>
    <mergeCell ref="G114:H114"/>
    <mergeCell ref="G115:H115"/>
    <mergeCell ref="G116:H116"/>
    <mergeCell ref="G105:H105"/>
    <mergeCell ref="G106:H106"/>
    <mergeCell ref="G107:H107"/>
    <mergeCell ref="G108:H108"/>
    <mergeCell ref="G109:H109"/>
    <mergeCell ref="G110:H110"/>
    <mergeCell ref="G97:H97"/>
    <mergeCell ref="G99:H99"/>
    <mergeCell ref="G100:H100"/>
    <mergeCell ref="G101:H101"/>
    <mergeCell ref="A102:H102"/>
    <mergeCell ref="G104:H104"/>
    <mergeCell ref="A91:A92"/>
    <mergeCell ref="B91:B92"/>
    <mergeCell ref="C91:C92"/>
    <mergeCell ref="A93:H93"/>
    <mergeCell ref="G94:H94"/>
    <mergeCell ref="G95:H95"/>
    <mergeCell ref="A83:H83"/>
    <mergeCell ref="G84:H84"/>
    <mergeCell ref="G85:H85"/>
    <mergeCell ref="G86:H86"/>
    <mergeCell ref="G87:H87"/>
    <mergeCell ref="G88:H88"/>
    <mergeCell ref="G71:H71"/>
    <mergeCell ref="G72:H72"/>
    <mergeCell ref="A73:H73"/>
    <mergeCell ref="G75:H75"/>
    <mergeCell ref="G290:H290"/>
    <mergeCell ref="G78:H78"/>
    <mergeCell ref="G79:H79"/>
    <mergeCell ref="G80:H80"/>
    <mergeCell ref="G81:H81"/>
    <mergeCell ref="G82:H82"/>
    <mergeCell ref="G67:H67"/>
    <mergeCell ref="G68:H68"/>
    <mergeCell ref="G69:H69"/>
    <mergeCell ref="G70:H70"/>
    <mergeCell ref="G60:H60"/>
    <mergeCell ref="G61:H61"/>
    <mergeCell ref="A66:H66"/>
    <mergeCell ref="A56:H56"/>
    <mergeCell ref="G57:H57"/>
    <mergeCell ref="G58:H58"/>
    <mergeCell ref="G59:H59"/>
    <mergeCell ref="G62:H62"/>
    <mergeCell ref="G44:H44"/>
    <mergeCell ref="G45:H45"/>
    <mergeCell ref="G48:H48"/>
    <mergeCell ref="G49:H49"/>
    <mergeCell ref="A47:H47"/>
    <mergeCell ref="A64:A65"/>
    <mergeCell ref="B64:B65"/>
    <mergeCell ref="C64:C65"/>
    <mergeCell ref="A37:A38"/>
    <mergeCell ref="B37:B38"/>
    <mergeCell ref="C37:C38"/>
    <mergeCell ref="G50:H50"/>
    <mergeCell ref="A39:H39"/>
    <mergeCell ref="G40:H40"/>
    <mergeCell ref="G41:H41"/>
    <mergeCell ref="G42:H42"/>
    <mergeCell ref="G43:H43"/>
    <mergeCell ref="G46:H46"/>
    <mergeCell ref="G29:H29"/>
    <mergeCell ref="G30:H30"/>
    <mergeCell ref="G31:H31"/>
    <mergeCell ref="G32:H32"/>
    <mergeCell ref="G33:H33"/>
    <mergeCell ref="G34:H34"/>
    <mergeCell ref="G24:H24"/>
    <mergeCell ref="G19:H19"/>
    <mergeCell ref="G25:H25"/>
    <mergeCell ref="G26:H26"/>
    <mergeCell ref="G27:H27"/>
    <mergeCell ref="A28:H28"/>
    <mergeCell ref="A18:H18"/>
    <mergeCell ref="G15:H15"/>
    <mergeCell ref="G20:H20"/>
    <mergeCell ref="G21:H21"/>
    <mergeCell ref="G22:H22"/>
    <mergeCell ref="G23:H23"/>
    <mergeCell ref="G11:H11"/>
    <mergeCell ref="G12:H12"/>
    <mergeCell ref="G13:H13"/>
    <mergeCell ref="G14:H14"/>
    <mergeCell ref="G16:H16"/>
    <mergeCell ref="A17:B17"/>
    <mergeCell ref="G17:H17"/>
    <mergeCell ref="A6:A7"/>
    <mergeCell ref="B6:B7"/>
    <mergeCell ref="C6:C7"/>
    <mergeCell ref="A8:H8"/>
    <mergeCell ref="G9:H9"/>
    <mergeCell ref="G10:H10"/>
    <mergeCell ref="A132:H132"/>
    <mergeCell ref="G133:H133"/>
    <mergeCell ref="G224:H224"/>
    <mergeCell ref="G96:H96"/>
    <mergeCell ref="G98:H98"/>
    <mergeCell ref="G51:H51"/>
    <mergeCell ref="G52:H52"/>
    <mergeCell ref="G53:H53"/>
    <mergeCell ref="G54:H54"/>
    <mergeCell ref="G55:H55"/>
  </mergeCells>
  <pageMargins left="0.25" right="0.25" top="0.75" bottom="0.75" header="0.3" footer="0.3"/>
  <pageSetup paperSize="9" scale="10" fitToWidth="0" orientation="portrait" r:id="rId1"/>
  <headerFooter alignWithMargins="0"/>
  <rowBreaks count="5" manualBreakCount="5">
    <brk id="61" max="7" man="1"/>
    <brk id="120" max="7" man="1"/>
    <brk id="182" max="7" man="1"/>
    <brk id="246" max="7" man="1"/>
    <brk id="303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7-11 +</vt:lpstr>
      <vt:lpstr>'7-11 +'!Область_печати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</dc:creator>
  <cp:lastModifiedBy>Home</cp:lastModifiedBy>
  <cp:lastPrinted>2026-04-17T10:10:03Z</cp:lastPrinted>
  <dcterms:created xsi:type="dcterms:W3CDTF">2008-04-06T16:15:48Z</dcterms:created>
  <dcterms:modified xsi:type="dcterms:W3CDTF">2026-05-19T17:32:03Z</dcterms:modified>
</cp:coreProperties>
</file>